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001"/>
  <workbookPr filterPrivacy="1" defaultThemeVersion="124226"/>
  <xr:revisionPtr revIDLastSave="0" documentId="13_ncr:1_{EF4BD346-4CA1-4399-9A69-2EE6015FC1CE}" xr6:coauthVersionLast="38" xr6:coauthVersionMax="38" xr10:uidLastSave="{00000000-0000-0000-0000-000000000000}"/>
  <bookViews>
    <workbookView xWindow="7440" yWindow="0" windowWidth="27870" windowHeight="12210" xr2:uid="{00000000-000D-0000-FFFF-FFFF00000000}"/>
  </bookViews>
  <sheets>
    <sheet name="земельный" sheetId="1" r:id="rId1"/>
  </sheets>
  <definedNames>
    <definedName name="_xlnm.Print_Titles" localSheetId="0">земельный!$A:$A</definedName>
  </definedNames>
  <calcPr calcId="181029"/>
</workbook>
</file>

<file path=xl/calcChain.xml><?xml version="1.0" encoding="utf-8"?>
<calcChain xmlns="http://schemas.openxmlformats.org/spreadsheetml/2006/main">
  <c r="K12" i="1" l="1"/>
  <c r="F12" i="1"/>
  <c r="U12" i="1"/>
  <c r="AK11" i="1"/>
  <c r="AK13" i="1"/>
  <c r="AK14" i="1"/>
  <c r="AK15" i="1"/>
  <c r="AK16" i="1"/>
  <c r="AK17" i="1"/>
  <c r="AK18" i="1"/>
  <c r="AK19" i="1"/>
  <c r="AK20" i="1"/>
  <c r="AK10" i="1"/>
  <c r="F11" i="1"/>
  <c r="K11" i="1"/>
  <c r="P11" i="1"/>
  <c r="AF11" i="1" s="1"/>
  <c r="AH11" i="1" s="1"/>
  <c r="U11" i="1"/>
  <c r="Z11" i="1"/>
  <c r="AE11" i="1"/>
  <c r="AE12" i="1"/>
  <c r="AE13" i="1"/>
  <c r="AE14" i="1"/>
  <c r="AE15" i="1"/>
  <c r="AE16" i="1"/>
  <c r="AE17" i="1"/>
  <c r="AE18" i="1"/>
  <c r="AE19" i="1"/>
  <c r="AE20" i="1"/>
  <c r="Z13" i="1"/>
  <c r="Z14" i="1"/>
  <c r="Z15" i="1"/>
  <c r="Z16" i="1"/>
  <c r="Z17" i="1"/>
  <c r="Z18" i="1"/>
  <c r="Z19" i="1"/>
  <c r="Z20" i="1"/>
  <c r="U13" i="1"/>
  <c r="U14" i="1"/>
  <c r="AF14" i="1" s="1"/>
  <c r="AH14" i="1" s="1"/>
  <c r="U15" i="1"/>
  <c r="U16" i="1"/>
  <c r="U17" i="1"/>
  <c r="U18" i="1"/>
  <c r="U19" i="1"/>
  <c r="U20" i="1"/>
  <c r="P12" i="1"/>
  <c r="P13" i="1"/>
  <c r="P14" i="1"/>
  <c r="P15" i="1"/>
  <c r="P16" i="1"/>
  <c r="P17" i="1"/>
  <c r="P18" i="1"/>
  <c r="P19" i="1"/>
  <c r="P20" i="1"/>
  <c r="K13" i="1"/>
  <c r="K14" i="1"/>
  <c r="K15" i="1"/>
  <c r="K16" i="1"/>
  <c r="K17" i="1"/>
  <c r="K18" i="1"/>
  <c r="K19" i="1"/>
  <c r="K20" i="1"/>
  <c r="F13" i="1"/>
  <c r="AF13" i="1" s="1"/>
  <c r="AH13" i="1" s="1"/>
  <c r="F14" i="1"/>
  <c r="F15" i="1"/>
  <c r="F16" i="1"/>
  <c r="F17" i="1"/>
  <c r="AF17" i="1" s="1"/>
  <c r="AH17" i="1" s="1"/>
  <c r="F18" i="1"/>
  <c r="AF18" i="1" s="1"/>
  <c r="AH18" i="1" s="1"/>
  <c r="F19" i="1"/>
  <c r="F20" i="1"/>
  <c r="F10" i="1"/>
  <c r="AF10" i="1" s="1"/>
  <c r="AH10" i="1" s="1"/>
  <c r="K10" i="1"/>
  <c r="P10" i="1"/>
  <c r="U10" i="1"/>
  <c r="Z10" i="1"/>
  <c r="AE10" i="1"/>
  <c r="AH20" i="1"/>
  <c r="AF19" i="1"/>
  <c r="AH19" i="1" s="1"/>
  <c r="AF16" i="1"/>
  <c r="AH16" i="1"/>
  <c r="AF15" i="1"/>
  <c r="AH15" i="1" s="1"/>
  <c r="AH12" i="1" l="1"/>
</calcChain>
</file>

<file path=xl/sharedStrings.xml><?xml version="1.0" encoding="utf-8"?>
<sst xmlns="http://schemas.openxmlformats.org/spreadsheetml/2006/main" count="65" uniqueCount="36">
  <si>
    <t>Наименование муниципального образования</t>
  </si>
  <si>
    <t>жилые дома</t>
  </si>
  <si>
    <t>ставка, %</t>
  </si>
  <si>
    <t>Аксайское городское поселение</t>
  </si>
  <si>
    <t>квартиры</t>
  </si>
  <si>
    <t>комнаты</t>
  </si>
  <si>
    <t>гаражи</t>
  </si>
  <si>
    <t>иные здания и сооружения</t>
  </si>
  <si>
    <t>объекты незавершенного строительства</t>
  </si>
  <si>
    <t>2019 год</t>
  </si>
  <si>
    <t>Сумма налога, исчисленного от кадастровой стоимости, тыс. руб.</t>
  </si>
  <si>
    <t>Сумма налога, начисленного от инвентаризационной стоимости, тыс. руб.</t>
  </si>
  <si>
    <t>Сумма налога с учетом коэффициента гр.34=(гр.32-гр.33)*0,2+гр.33</t>
  </si>
  <si>
    <t>Большелогское сельское поселение</t>
  </si>
  <si>
    <t>Грушевское сельское поселение</t>
  </si>
  <si>
    <t>Истоминское сельское поселение</t>
  </si>
  <si>
    <t>Ленинское сельское поселение</t>
  </si>
  <si>
    <t>Мишкинское сельское поселение</t>
  </si>
  <si>
    <t>Ольгинское сельское поселение</t>
  </si>
  <si>
    <t>Рассветовское сельское поселение</t>
  </si>
  <si>
    <t>Старочеркасское сельское поселение</t>
  </si>
  <si>
    <t>Щепкинское сельское поселение</t>
  </si>
  <si>
    <t>общая кадастровая стоимость, руб.</t>
  </si>
  <si>
    <t>кадастровая стоимость льготников, руб.</t>
  </si>
  <si>
    <t>кадастровая стоимость выпадающих объектов, руб.</t>
  </si>
  <si>
    <t>Налоговый потенциал, руб.</t>
  </si>
  <si>
    <t>2020 год</t>
  </si>
  <si>
    <t>Сумма налога с учетом коэффициента гр.37=(гр.35-гр.36)*0,4+гр.36</t>
  </si>
  <si>
    <t>Сумма налога, исчисленного от кадастровой стоимости,   тыс. руб.</t>
  </si>
  <si>
    <t>(наименование муниципального образования)</t>
  </si>
  <si>
    <t>2021 год</t>
  </si>
  <si>
    <t>Сумма налога с учетом коэффициента гр.37=(гр.35-гр.36)*0,6+гр.36</t>
  </si>
  <si>
    <t>Расчет налогового потенциала по налогу на имущество физических лиц на 2019-2021 годы</t>
  </si>
  <si>
    <t>Приложение № 5  к пояснительной записке к проекту Решения Собрания депутатов Истоминского сельского поселения
 «О бюджете Истоминского 
сельского поселения Аксайского района на 2019 год и на плановый период 2020-2021 годов»</t>
  </si>
  <si>
    <t>Истоминского сельское поселение</t>
  </si>
  <si>
    <t>Начальник сектора экономики и финансов                               Е.В.Шкуро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</si>
</sst>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%"/>
    <numFmt numFmtId="165" formatCode="#,##0.0"/>
  </numFmts>
  <fonts count="3" x14ac:knownFonts="1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 wrapText="1"/>
    </xf>
    <xf numFmtId="164" fontId="1" fillId="0" borderId="0" xfId="0" applyNumberFormat="1" applyFont="1"/>
    <xf numFmtId="165" fontId="1" fillId="0" borderId="0" xfId="0" applyNumberFormat="1" applyFont="1"/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justify" vertical="center" wrapText="1"/>
    </xf>
    <xf numFmtId="4" fontId="1" fillId="0" borderId="1" xfId="0" applyNumberFormat="1" applyFont="1" applyBorder="1" applyAlignment="1">
      <alignment vertical="center"/>
    </xf>
    <xf numFmtId="164" fontId="1" fillId="0" borderId="1" xfId="0" applyNumberFormat="1" applyFont="1" applyBorder="1" applyAlignment="1">
      <alignment vertical="center"/>
    </xf>
    <xf numFmtId="165" fontId="1" fillId="0" borderId="1" xfId="0" applyNumberFormat="1" applyFont="1" applyBorder="1" applyAlignment="1">
      <alignment vertical="center"/>
    </xf>
    <xf numFmtId="0" fontId="2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justify" vertical="center" wrapText="1"/>
    </xf>
    <xf numFmtId="4" fontId="2" fillId="0" borderId="1" xfId="0" applyNumberFormat="1" applyFont="1" applyBorder="1" applyAlignment="1">
      <alignment vertical="center"/>
    </xf>
    <xf numFmtId="164" fontId="2" fillId="0" borderId="1" xfId="0" applyNumberFormat="1" applyFont="1" applyBorder="1" applyAlignment="1">
      <alignment vertical="center"/>
    </xf>
    <xf numFmtId="165" fontId="2" fillId="0" borderId="1" xfId="0" applyNumberFormat="1" applyFont="1" applyBorder="1" applyAlignment="1">
      <alignment vertical="center"/>
    </xf>
    <xf numFmtId="0" fontId="2" fillId="0" borderId="0" xfId="0" applyFont="1" applyAlignment="1">
      <alignment vertical="center"/>
    </xf>
    <xf numFmtId="0" fontId="1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N34"/>
  <sheetViews>
    <sheetView tabSelected="1" zoomScaleNormal="100" workbookViewId="0">
      <selection activeCell="AH12" sqref="AH12"/>
    </sheetView>
  </sheetViews>
  <sheetFormatPr defaultColWidth="8.85546875" defaultRowHeight="15.75" x14ac:dyDescent="0.25"/>
  <cols>
    <col min="1" max="1" width="32.28515625" style="1" customWidth="1"/>
    <col min="2" max="2" width="17.7109375" style="1" customWidth="1"/>
    <col min="3" max="3" width="17.28515625" style="1" customWidth="1"/>
    <col min="4" max="4" width="17.85546875" style="1" customWidth="1"/>
    <col min="5" max="5" width="8.85546875" style="1"/>
    <col min="6" max="6" width="13.85546875" style="1" customWidth="1"/>
    <col min="7" max="7" width="18.28515625" style="1" customWidth="1"/>
    <col min="8" max="8" width="18.42578125" style="1" customWidth="1"/>
    <col min="9" max="9" width="17.42578125" style="1" customWidth="1"/>
    <col min="10" max="10" width="8.85546875" style="1"/>
    <col min="11" max="11" width="15.7109375" style="1" customWidth="1"/>
    <col min="12" max="12" width="16.7109375" style="1" customWidth="1"/>
    <col min="13" max="13" width="15.85546875" style="1" customWidth="1"/>
    <col min="14" max="14" width="17.7109375" style="1" customWidth="1"/>
    <col min="15" max="15" width="8.85546875" style="1"/>
    <col min="16" max="16" width="16.42578125" style="1" customWidth="1"/>
    <col min="17" max="17" width="16.28515625" style="1" customWidth="1"/>
    <col min="18" max="18" width="15" style="1" customWidth="1"/>
    <col min="19" max="19" width="15.7109375" style="1" customWidth="1"/>
    <col min="20" max="20" width="8.85546875" style="1"/>
    <col min="21" max="21" width="14.28515625" style="1" customWidth="1"/>
    <col min="22" max="22" width="16.85546875" style="1" customWidth="1"/>
    <col min="23" max="23" width="17.28515625" style="1" customWidth="1"/>
    <col min="24" max="24" width="17.5703125" style="1" customWidth="1"/>
    <col min="25" max="25" width="8.85546875" style="1"/>
    <col min="26" max="26" width="16.7109375" style="1" customWidth="1"/>
    <col min="27" max="27" width="14.7109375" style="1" customWidth="1"/>
    <col min="28" max="28" width="14.85546875" style="1" customWidth="1"/>
    <col min="29" max="29" width="14.28515625" style="1" customWidth="1"/>
    <col min="30" max="30" width="8.85546875" style="1"/>
    <col min="31" max="32" width="15.28515625" style="1" customWidth="1"/>
    <col min="33" max="33" width="20.7109375" style="1" customWidth="1"/>
    <col min="34" max="34" width="19.28515625" style="1" customWidth="1"/>
    <col min="35" max="35" width="15.7109375" style="1" customWidth="1"/>
    <col min="36" max="36" width="20.28515625" style="1" customWidth="1"/>
    <col min="37" max="37" width="19.28515625" style="1" customWidth="1"/>
    <col min="38" max="38" width="21.5703125" style="1" customWidth="1"/>
    <col min="39" max="39" width="18.140625" style="1" customWidth="1"/>
    <col min="40" max="40" width="18.5703125" style="1" customWidth="1"/>
    <col min="41" max="16384" width="8.85546875" style="1"/>
  </cols>
  <sheetData>
    <row r="1" spans="1:40" ht="124.5" customHeight="1" x14ac:dyDescent="0.3">
      <c r="A1" s="10"/>
      <c r="B1" s="10"/>
      <c r="C1" s="10"/>
      <c r="D1" s="10"/>
      <c r="E1" s="10"/>
      <c r="F1" s="10"/>
      <c r="G1" s="10"/>
      <c r="H1" s="20" t="s">
        <v>33</v>
      </c>
      <c r="I1" s="20"/>
      <c r="J1" s="20"/>
      <c r="K1" s="2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</row>
    <row r="2" spans="1:40" ht="15.75" customHeight="1" x14ac:dyDescent="0.3">
      <c r="A2" s="21" t="s">
        <v>32</v>
      </c>
      <c r="B2" s="21"/>
      <c r="C2" s="21"/>
      <c r="D2" s="21"/>
      <c r="E2" s="21"/>
      <c r="F2" s="21"/>
      <c r="G2" s="21"/>
      <c r="H2" s="21"/>
      <c r="I2" s="21"/>
      <c r="J2" s="21"/>
      <c r="K2" s="21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  <c r="AA2" s="10"/>
      <c r="AB2" s="10"/>
      <c r="AC2" s="10"/>
      <c r="AD2" s="10"/>
      <c r="AE2" s="10"/>
      <c r="AF2" s="10"/>
      <c r="AG2" s="10"/>
      <c r="AH2" s="10"/>
      <c r="AI2" s="10"/>
      <c r="AJ2" s="10"/>
      <c r="AK2" s="10"/>
      <c r="AL2" s="10"/>
      <c r="AM2" s="10"/>
      <c r="AN2" s="10"/>
    </row>
    <row r="3" spans="1:40" ht="18.75" x14ac:dyDescent="0.3">
      <c r="A3" s="21"/>
      <c r="B3" s="21"/>
      <c r="C3" s="21"/>
      <c r="D3" s="21"/>
      <c r="E3" s="21"/>
      <c r="F3" s="21"/>
      <c r="G3" s="21"/>
      <c r="H3" s="21"/>
      <c r="I3" s="21"/>
      <c r="J3" s="21"/>
      <c r="K3" s="21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</row>
    <row r="4" spans="1:40" ht="18.75" x14ac:dyDescent="0.3">
      <c r="A4" s="10"/>
      <c r="B4" s="22" t="s">
        <v>34</v>
      </c>
      <c r="C4" s="22"/>
      <c r="D4" s="22"/>
      <c r="E4" s="22"/>
      <c r="F4" s="22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0"/>
      <c r="AG4" s="10"/>
      <c r="AH4" s="10"/>
      <c r="AI4" s="10"/>
      <c r="AJ4" s="10"/>
      <c r="AK4" s="10"/>
      <c r="AL4" s="10"/>
      <c r="AM4" s="10"/>
      <c r="AN4" s="10"/>
    </row>
    <row r="5" spans="1:40" ht="18.75" x14ac:dyDescent="0.3">
      <c r="A5" s="10"/>
      <c r="B5" s="23" t="s">
        <v>29</v>
      </c>
      <c r="C5" s="23"/>
      <c r="D5" s="23"/>
      <c r="E5" s="23"/>
      <c r="F5" s="23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0"/>
      <c r="AM5" s="10"/>
      <c r="AN5" s="10"/>
    </row>
    <row r="6" spans="1:40" ht="18.75" x14ac:dyDescent="0.3">
      <c r="A6" s="10"/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  <c r="AK6" s="10"/>
      <c r="AL6" s="10"/>
      <c r="AM6" s="10"/>
      <c r="AN6" s="10"/>
    </row>
    <row r="7" spans="1:40" s="2" customFormat="1" ht="31.15" customHeight="1" x14ac:dyDescent="0.25">
      <c r="A7" s="19" t="s">
        <v>0</v>
      </c>
      <c r="B7" s="19" t="s">
        <v>1</v>
      </c>
      <c r="C7" s="19"/>
      <c r="D7" s="19"/>
      <c r="E7" s="19"/>
      <c r="F7" s="19"/>
      <c r="G7" s="19" t="s">
        <v>4</v>
      </c>
      <c r="H7" s="19"/>
      <c r="I7" s="19"/>
      <c r="J7" s="19"/>
      <c r="K7" s="19"/>
      <c r="L7" s="19" t="s">
        <v>5</v>
      </c>
      <c r="M7" s="19"/>
      <c r="N7" s="19"/>
      <c r="O7" s="19"/>
      <c r="P7" s="19"/>
      <c r="Q7" s="19" t="s">
        <v>6</v>
      </c>
      <c r="R7" s="19"/>
      <c r="S7" s="19"/>
      <c r="T7" s="19"/>
      <c r="U7" s="19"/>
      <c r="V7" s="19" t="s">
        <v>7</v>
      </c>
      <c r="W7" s="19"/>
      <c r="X7" s="19"/>
      <c r="Y7" s="19"/>
      <c r="Z7" s="19"/>
      <c r="AA7" s="19" t="s">
        <v>8</v>
      </c>
      <c r="AB7" s="19"/>
      <c r="AC7" s="19"/>
      <c r="AD7" s="19"/>
      <c r="AE7" s="19"/>
      <c r="AF7" s="19" t="s">
        <v>9</v>
      </c>
      <c r="AG7" s="19"/>
      <c r="AH7" s="19"/>
      <c r="AI7" s="19" t="s">
        <v>26</v>
      </c>
      <c r="AJ7" s="19"/>
      <c r="AK7" s="19"/>
      <c r="AL7" s="19" t="s">
        <v>30</v>
      </c>
      <c r="AM7" s="19"/>
      <c r="AN7" s="19"/>
    </row>
    <row r="8" spans="1:40" ht="93.75" customHeight="1" x14ac:dyDescent="0.25">
      <c r="A8" s="19"/>
      <c r="B8" s="11" t="s">
        <v>22</v>
      </c>
      <c r="C8" s="11" t="s">
        <v>23</v>
      </c>
      <c r="D8" s="11" t="s">
        <v>24</v>
      </c>
      <c r="E8" s="11" t="s">
        <v>2</v>
      </c>
      <c r="F8" s="11" t="s">
        <v>25</v>
      </c>
      <c r="G8" s="11" t="s">
        <v>22</v>
      </c>
      <c r="H8" s="11" t="s">
        <v>23</v>
      </c>
      <c r="I8" s="11" t="s">
        <v>24</v>
      </c>
      <c r="J8" s="11" t="s">
        <v>2</v>
      </c>
      <c r="K8" s="11" t="s">
        <v>25</v>
      </c>
      <c r="L8" s="11" t="s">
        <v>22</v>
      </c>
      <c r="M8" s="11" t="s">
        <v>23</v>
      </c>
      <c r="N8" s="11" t="s">
        <v>24</v>
      </c>
      <c r="O8" s="11" t="s">
        <v>2</v>
      </c>
      <c r="P8" s="11" t="s">
        <v>25</v>
      </c>
      <c r="Q8" s="11" t="s">
        <v>22</v>
      </c>
      <c r="R8" s="11" t="s">
        <v>23</v>
      </c>
      <c r="S8" s="11" t="s">
        <v>24</v>
      </c>
      <c r="T8" s="11" t="s">
        <v>2</v>
      </c>
      <c r="U8" s="11" t="s">
        <v>25</v>
      </c>
      <c r="V8" s="11" t="s">
        <v>22</v>
      </c>
      <c r="W8" s="11" t="s">
        <v>23</v>
      </c>
      <c r="X8" s="11" t="s">
        <v>24</v>
      </c>
      <c r="Y8" s="11" t="s">
        <v>2</v>
      </c>
      <c r="Z8" s="11" t="s">
        <v>25</v>
      </c>
      <c r="AA8" s="11" t="s">
        <v>22</v>
      </c>
      <c r="AB8" s="11" t="s">
        <v>23</v>
      </c>
      <c r="AC8" s="11" t="s">
        <v>24</v>
      </c>
      <c r="AD8" s="11" t="s">
        <v>2</v>
      </c>
      <c r="AE8" s="11" t="s">
        <v>25</v>
      </c>
      <c r="AF8" s="11" t="s">
        <v>10</v>
      </c>
      <c r="AG8" s="11" t="s">
        <v>11</v>
      </c>
      <c r="AH8" s="11" t="s">
        <v>12</v>
      </c>
      <c r="AI8" s="11" t="s">
        <v>28</v>
      </c>
      <c r="AJ8" s="11" t="s">
        <v>11</v>
      </c>
      <c r="AK8" s="11" t="s">
        <v>27</v>
      </c>
      <c r="AL8" s="11" t="s">
        <v>28</v>
      </c>
      <c r="AM8" s="11" t="s">
        <v>11</v>
      </c>
      <c r="AN8" s="11" t="s">
        <v>31</v>
      </c>
    </row>
    <row r="9" spans="1:40" ht="18.75" x14ac:dyDescent="0.3">
      <c r="A9" s="11">
        <v>1</v>
      </c>
      <c r="B9" s="11">
        <v>2</v>
      </c>
      <c r="C9" s="11">
        <v>3</v>
      </c>
      <c r="D9" s="11">
        <v>4</v>
      </c>
      <c r="E9" s="11">
        <v>5</v>
      </c>
      <c r="F9" s="11">
        <v>6</v>
      </c>
      <c r="G9" s="11">
        <v>7</v>
      </c>
      <c r="H9" s="11">
        <v>8</v>
      </c>
      <c r="I9" s="11">
        <v>9</v>
      </c>
      <c r="J9" s="11">
        <v>10</v>
      </c>
      <c r="K9" s="11">
        <v>11</v>
      </c>
      <c r="L9" s="11">
        <v>12</v>
      </c>
      <c r="M9" s="11">
        <v>13</v>
      </c>
      <c r="N9" s="11">
        <v>14</v>
      </c>
      <c r="O9" s="11">
        <v>15</v>
      </c>
      <c r="P9" s="11">
        <v>16</v>
      </c>
      <c r="Q9" s="11">
        <v>17</v>
      </c>
      <c r="R9" s="11">
        <v>18</v>
      </c>
      <c r="S9" s="11">
        <v>19</v>
      </c>
      <c r="T9" s="11">
        <v>20</v>
      </c>
      <c r="U9" s="11">
        <v>21</v>
      </c>
      <c r="V9" s="11">
        <v>22</v>
      </c>
      <c r="W9" s="11">
        <v>23</v>
      </c>
      <c r="X9" s="11">
        <v>24</v>
      </c>
      <c r="Y9" s="11">
        <v>25</v>
      </c>
      <c r="Z9" s="11">
        <v>26</v>
      </c>
      <c r="AA9" s="11">
        <v>27</v>
      </c>
      <c r="AB9" s="11">
        <v>28</v>
      </c>
      <c r="AC9" s="11">
        <v>29</v>
      </c>
      <c r="AD9" s="11">
        <v>30</v>
      </c>
      <c r="AE9" s="11">
        <v>31</v>
      </c>
      <c r="AF9" s="11">
        <v>32</v>
      </c>
      <c r="AG9" s="11">
        <v>33</v>
      </c>
      <c r="AH9" s="11">
        <v>34</v>
      </c>
      <c r="AI9" s="11">
        <v>35</v>
      </c>
      <c r="AJ9" s="11">
        <v>36</v>
      </c>
      <c r="AK9" s="11">
        <v>37</v>
      </c>
      <c r="AL9" s="12">
        <v>38</v>
      </c>
      <c r="AM9" s="12">
        <v>39</v>
      </c>
      <c r="AN9" s="12">
        <v>40</v>
      </c>
    </row>
    <row r="10" spans="1:40" s="5" customFormat="1" ht="37.5" hidden="1" x14ac:dyDescent="0.25">
      <c r="A10" s="13" t="s">
        <v>3</v>
      </c>
      <c r="B10" s="14">
        <v>16669893438.799999</v>
      </c>
      <c r="C10" s="14">
        <v>6396873801.1700001</v>
      </c>
      <c r="D10" s="14">
        <v>3294947705.1700001</v>
      </c>
      <c r="E10" s="15">
        <v>1E-3</v>
      </c>
      <c r="F10" s="14">
        <f>(B10-C10-D10)*E10</f>
        <v>6978071.9324599989</v>
      </c>
      <c r="G10" s="14">
        <v>61940088424.620003</v>
      </c>
      <c r="H10" s="14">
        <v>43048413903.879997</v>
      </c>
      <c r="I10" s="14">
        <v>6674947032.1800003</v>
      </c>
      <c r="J10" s="15">
        <v>1E-3</v>
      </c>
      <c r="K10" s="14">
        <f>(G10-H10-I10)*J10</f>
        <v>12216727.488560006</v>
      </c>
      <c r="L10" s="14">
        <v>107182208.73</v>
      </c>
      <c r="M10" s="14">
        <v>18936268.48</v>
      </c>
      <c r="N10" s="14">
        <v>84950519.310000002</v>
      </c>
      <c r="O10" s="15">
        <v>1E-3</v>
      </c>
      <c r="P10" s="14">
        <f>(L10-M10-N10)*O10</f>
        <v>3295.4209399999977</v>
      </c>
      <c r="Q10" s="14">
        <v>223283892.38999999</v>
      </c>
      <c r="R10" s="14">
        <v>123527468.20999999</v>
      </c>
      <c r="S10" s="14">
        <v>0</v>
      </c>
      <c r="T10" s="15">
        <v>1E-3</v>
      </c>
      <c r="U10" s="14">
        <f>(Q10-R10-S10)*T10</f>
        <v>99756.424179999987</v>
      </c>
      <c r="V10" s="14">
        <v>4512862487.9099998</v>
      </c>
      <c r="W10" s="14">
        <v>34765738.350000001</v>
      </c>
      <c r="X10" s="14">
        <v>0</v>
      </c>
      <c r="Y10" s="15">
        <v>5.0000000000000001E-3</v>
      </c>
      <c r="Z10" s="14">
        <f>(V10-W10-X10)*Y10</f>
        <v>22390483.747799996</v>
      </c>
      <c r="AA10" s="14">
        <v>33360172.199999999</v>
      </c>
      <c r="AB10" s="14">
        <v>2123145.08</v>
      </c>
      <c r="AC10" s="14">
        <v>0</v>
      </c>
      <c r="AD10" s="15">
        <v>1E-3</v>
      </c>
      <c r="AE10" s="14">
        <f>(AA10-AB10-AC10)*AD10</f>
        <v>31237.027119999999</v>
      </c>
      <c r="AF10" s="16">
        <f>(F10+K10+P10+U10+Z10+AE10)/1000</f>
        <v>41719.572041060012</v>
      </c>
      <c r="AG10" s="16">
        <v>18034.3</v>
      </c>
      <c r="AH10" s="16">
        <f>(AF10-AG10)*0.2+AG10</f>
        <v>22771.354408212002</v>
      </c>
      <c r="AI10" s="16">
        <v>41719.599999999999</v>
      </c>
      <c r="AJ10" s="16">
        <v>18034.3</v>
      </c>
      <c r="AK10" s="16">
        <f>(AI10-AJ10)*0.4+AJ10</f>
        <v>27508.42</v>
      </c>
      <c r="AL10" s="17"/>
      <c r="AM10" s="17"/>
      <c r="AN10" s="17"/>
    </row>
    <row r="11" spans="1:40" s="5" customFormat="1" ht="37.5" hidden="1" x14ac:dyDescent="0.25">
      <c r="A11" s="13" t="s">
        <v>13</v>
      </c>
      <c r="B11" s="14">
        <v>13834479460.299999</v>
      </c>
      <c r="C11" s="14">
        <v>3275996755</v>
      </c>
      <c r="D11" s="14">
        <v>3480974466.25</v>
      </c>
      <c r="E11" s="15">
        <v>1E-3</v>
      </c>
      <c r="F11" s="14">
        <f t="shared" ref="F11:F20" si="0">(B11-C11-D11)*E11</f>
        <v>7077508.239049999</v>
      </c>
      <c r="G11" s="14">
        <v>1134397227.9100001</v>
      </c>
      <c r="H11" s="14">
        <v>405907713.80000001</v>
      </c>
      <c r="I11" s="14">
        <v>213943585.09999999</v>
      </c>
      <c r="J11" s="15">
        <v>1E-3</v>
      </c>
      <c r="K11" s="14">
        <f t="shared" ref="K11:K20" si="1">(G11-H11-I11)*J11</f>
        <v>514545.92901000014</v>
      </c>
      <c r="L11" s="14">
        <v>311279.40000000002</v>
      </c>
      <c r="M11" s="14">
        <v>0</v>
      </c>
      <c r="N11" s="14">
        <v>259399.5</v>
      </c>
      <c r="O11" s="15">
        <v>1E-3</v>
      </c>
      <c r="P11" s="14">
        <f t="shared" ref="P11:P20" si="2">(L11-M11-N11)*O11</f>
        <v>51.879900000000028</v>
      </c>
      <c r="Q11" s="14">
        <v>11125020.5</v>
      </c>
      <c r="R11" s="14">
        <v>1578397.76</v>
      </c>
      <c r="S11" s="14">
        <v>0</v>
      </c>
      <c r="T11" s="15">
        <v>1E-3</v>
      </c>
      <c r="U11" s="14">
        <f t="shared" ref="U11:U20" si="3">(Q11-R11-S11)*T11</f>
        <v>9546.6227400000007</v>
      </c>
      <c r="V11" s="14">
        <v>284186416.38</v>
      </c>
      <c r="W11" s="14">
        <v>19586060.370000001</v>
      </c>
      <c r="X11" s="14">
        <v>0</v>
      </c>
      <c r="Y11" s="15">
        <v>5.0000000000000001E-3</v>
      </c>
      <c r="Z11" s="14">
        <f t="shared" ref="Z11:Z20" si="4">(V11-W11-X11)*Y11</f>
        <v>1323001.7800499999</v>
      </c>
      <c r="AA11" s="14">
        <v>22428053.850000001</v>
      </c>
      <c r="AB11" s="14">
        <v>3965355.87</v>
      </c>
      <c r="AC11" s="14">
        <v>0</v>
      </c>
      <c r="AD11" s="15">
        <v>1E-3</v>
      </c>
      <c r="AE11" s="14">
        <f t="shared" ref="AE11:AE20" si="5">(AA11-AB11-AC11)*AD11</f>
        <v>18462.697980000001</v>
      </c>
      <c r="AF11" s="16">
        <f t="shared" ref="AF11:AF19" si="6">(F11+K11+P11+U11+Z11+AE11)/1000</f>
        <v>8943.117148729998</v>
      </c>
      <c r="AG11" s="16">
        <v>5328.2</v>
      </c>
      <c r="AH11" s="16">
        <f t="shared" ref="AH11:AH20" si="7">(AF11-AG11)*0.2+AG11</f>
        <v>6051.1834297459991</v>
      </c>
      <c r="AI11" s="16">
        <v>8943.1</v>
      </c>
      <c r="AJ11" s="16">
        <v>5328.2</v>
      </c>
      <c r="AK11" s="16">
        <f t="shared" ref="AK11:AK20" si="8">(AI11-AJ11)*0.4+AJ11</f>
        <v>6774.16</v>
      </c>
      <c r="AL11" s="17"/>
      <c r="AM11" s="17"/>
      <c r="AN11" s="17"/>
    </row>
    <row r="12" spans="1:40" s="5" customFormat="1" ht="37.5" x14ac:dyDescent="0.25">
      <c r="A12" s="13" t="s">
        <v>15</v>
      </c>
      <c r="B12" s="14">
        <v>864130621.10000002</v>
      </c>
      <c r="C12" s="14">
        <v>238355731.90000001</v>
      </c>
      <c r="D12" s="14">
        <v>500656888.95999998</v>
      </c>
      <c r="E12" s="15">
        <v>1E-3</v>
      </c>
      <c r="F12" s="14">
        <f t="shared" si="0"/>
        <v>125118.00024000007</v>
      </c>
      <c r="G12" s="14">
        <v>530592270.19999999</v>
      </c>
      <c r="H12" s="14">
        <v>192520336.09999999</v>
      </c>
      <c r="I12" s="14">
        <v>307907932.54000002</v>
      </c>
      <c r="J12" s="15">
        <v>1E-3</v>
      </c>
      <c r="K12" s="14">
        <f t="shared" si="1"/>
        <v>30164.001560000004</v>
      </c>
      <c r="L12" s="14">
        <v>2521066.85</v>
      </c>
      <c r="M12" s="14">
        <v>0</v>
      </c>
      <c r="N12" s="14">
        <v>2257069.2599999998</v>
      </c>
      <c r="O12" s="15">
        <v>1E-3</v>
      </c>
      <c r="P12" s="14">
        <f t="shared" si="2"/>
        <v>263.99759000000034</v>
      </c>
      <c r="Q12" s="14">
        <v>1346476.97</v>
      </c>
      <c r="R12" s="14"/>
      <c r="S12" s="14">
        <v>8479.5</v>
      </c>
      <c r="T12" s="15">
        <v>1E-3</v>
      </c>
      <c r="U12" s="14">
        <f t="shared" si="3"/>
        <v>1337.99747</v>
      </c>
      <c r="V12" s="14"/>
      <c r="W12" s="14"/>
      <c r="X12" s="14">
        <v>0</v>
      </c>
      <c r="Y12" s="15">
        <v>5.0000000000000001E-3</v>
      </c>
      <c r="Z12" s="14"/>
      <c r="AA12" s="14">
        <v>0</v>
      </c>
      <c r="AB12" s="14">
        <v>0</v>
      </c>
      <c r="AC12" s="14">
        <v>0</v>
      </c>
      <c r="AD12" s="15">
        <v>1E-3</v>
      </c>
      <c r="AE12" s="14">
        <f t="shared" si="5"/>
        <v>0</v>
      </c>
      <c r="AF12" s="16">
        <v>370.9</v>
      </c>
      <c r="AG12" s="16">
        <v>361.6</v>
      </c>
      <c r="AH12" s="16">
        <f t="shared" si="7"/>
        <v>363.46000000000004</v>
      </c>
      <c r="AI12" s="16">
        <v>370.9</v>
      </c>
      <c r="AJ12" s="16">
        <v>361.6</v>
      </c>
      <c r="AK12" s="16">
        <v>366.1</v>
      </c>
      <c r="AL12" s="16">
        <v>370.9</v>
      </c>
      <c r="AM12" s="16">
        <v>361.6</v>
      </c>
      <c r="AN12" s="16">
        <v>368.7</v>
      </c>
    </row>
    <row r="13" spans="1:40" s="5" customFormat="1" ht="31.5" hidden="1" customHeight="1" x14ac:dyDescent="0.25">
      <c r="A13" s="6" t="s">
        <v>14</v>
      </c>
      <c r="B13" s="7">
        <v>1759169432.8199999</v>
      </c>
      <c r="C13" s="7">
        <v>640478848.30999994</v>
      </c>
      <c r="D13" s="7">
        <v>644726115.05999994</v>
      </c>
      <c r="E13" s="8">
        <v>1E-3</v>
      </c>
      <c r="F13" s="7">
        <f t="shared" si="0"/>
        <v>473964.46945000003</v>
      </c>
      <c r="G13" s="7">
        <v>120066254.48999999</v>
      </c>
      <c r="H13" s="7">
        <v>53198749.770000003</v>
      </c>
      <c r="I13" s="7">
        <v>22665812.170000002</v>
      </c>
      <c r="J13" s="8">
        <v>1E-3</v>
      </c>
      <c r="K13" s="7">
        <f t="shared" si="1"/>
        <v>44201.692549999992</v>
      </c>
      <c r="L13" s="7">
        <v>0</v>
      </c>
      <c r="M13" s="7">
        <v>0</v>
      </c>
      <c r="N13" s="7">
        <v>0</v>
      </c>
      <c r="O13" s="8">
        <v>1E-3</v>
      </c>
      <c r="P13" s="7">
        <f t="shared" si="2"/>
        <v>0</v>
      </c>
      <c r="Q13" s="7">
        <v>747534.42</v>
      </c>
      <c r="R13" s="7">
        <v>0</v>
      </c>
      <c r="S13" s="7">
        <v>0</v>
      </c>
      <c r="T13" s="8">
        <v>1E-3</v>
      </c>
      <c r="U13" s="7">
        <f t="shared" si="3"/>
        <v>747.53442000000007</v>
      </c>
      <c r="V13" s="7">
        <v>39220960.399999999</v>
      </c>
      <c r="W13" s="7">
        <v>3405958.42</v>
      </c>
      <c r="X13" s="7">
        <v>0</v>
      </c>
      <c r="Y13" s="8">
        <v>5.0000000000000001E-3</v>
      </c>
      <c r="Z13" s="7">
        <f t="shared" si="4"/>
        <v>179075.00989999998</v>
      </c>
      <c r="AA13" s="7">
        <v>0</v>
      </c>
      <c r="AB13" s="7">
        <v>0</v>
      </c>
      <c r="AC13" s="7">
        <v>0</v>
      </c>
      <c r="AD13" s="8">
        <v>1E-3</v>
      </c>
      <c r="AE13" s="7">
        <f t="shared" si="5"/>
        <v>0</v>
      </c>
      <c r="AF13" s="9">
        <f t="shared" si="6"/>
        <v>697.98870632000001</v>
      </c>
      <c r="AG13" s="9">
        <v>571.4</v>
      </c>
      <c r="AH13" s="9">
        <f t="shared" si="7"/>
        <v>596.71774126399998</v>
      </c>
      <c r="AI13" s="9">
        <v>698</v>
      </c>
      <c r="AJ13" s="9">
        <v>571.4</v>
      </c>
      <c r="AK13" s="9">
        <f t="shared" si="8"/>
        <v>622.04</v>
      </c>
    </row>
    <row r="14" spans="1:40" s="5" customFormat="1" ht="31.5" hidden="1" customHeight="1" x14ac:dyDescent="0.25">
      <c r="A14" s="6" t="s">
        <v>15</v>
      </c>
      <c r="B14" s="7">
        <v>916635785.09000003</v>
      </c>
      <c r="C14" s="7">
        <v>260131329.37</v>
      </c>
      <c r="D14" s="7">
        <v>372942197.01999998</v>
      </c>
      <c r="E14" s="8">
        <v>1E-3</v>
      </c>
      <c r="F14" s="7">
        <f t="shared" si="0"/>
        <v>283562.25870000006</v>
      </c>
      <c r="G14" s="7">
        <v>621095060.84000003</v>
      </c>
      <c r="H14" s="7">
        <v>235692849.49000001</v>
      </c>
      <c r="I14" s="7">
        <v>128050421.75</v>
      </c>
      <c r="J14" s="8">
        <v>1E-3</v>
      </c>
      <c r="K14" s="7">
        <f t="shared" si="1"/>
        <v>257351.78960000002</v>
      </c>
      <c r="L14" s="7">
        <v>2005585.67</v>
      </c>
      <c r="M14" s="7">
        <v>0</v>
      </c>
      <c r="N14" s="7">
        <v>801592.99</v>
      </c>
      <c r="O14" s="8">
        <v>1E-3</v>
      </c>
      <c r="P14" s="7">
        <f t="shared" si="2"/>
        <v>1203.9926800000001</v>
      </c>
      <c r="Q14" s="7">
        <v>1033582.35</v>
      </c>
      <c r="R14" s="7">
        <v>253172.29</v>
      </c>
      <c r="S14" s="7">
        <v>0</v>
      </c>
      <c r="T14" s="8">
        <v>1E-3</v>
      </c>
      <c r="U14" s="7">
        <f t="shared" si="3"/>
        <v>780.41005999999993</v>
      </c>
      <c r="V14" s="7">
        <v>0</v>
      </c>
      <c r="W14" s="7">
        <v>0</v>
      </c>
      <c r="X14" s="7">
        <v>0</v>
      </c>
      <c r="Y14" s="8">
        <v>5.0000000000000001E-3</v>
      </c>
      <c r="Z14" s="7">
        <f t="shared" si="4"/>
        <v>0</v>
      </c>
      <c r="AA14" s="7">
        <v>19315070.789999999</v>
      </c>
      <c r="AB14" s="7">
        <v>0</v>
      </c>
      <c r="AC14" s="7">
        <v>0</v>
      </c>
      <c r="AD14" s="8">
        <v>1E-3</v>
      </c>
      <c r="AE14" s="7">
        <f t="shared" si="5"/>
        <v>19315.070789999998</v>
      </c>
      <c r="AF14" s="9">
        <f t="shared" si="6"/>
        <v>562.21352183000022</v>
      </c>
      <c r="AG14" s="9">
        <v>403.1</v>
      </c>
      <c r="AH14" s="9">
        <f t="shared" si="7"/>
        <v>434.92270436600006</v>
      </c>
      <c r="AI14" s="9">
        <v>562.20000000000005</v>
      </c>
      <c r="AJ14" s="9">
        <v>403.1</v>
      </c>
      <c r="AK14" s="9">
        <f t="shared" si="8"/>
        <v>466.74</v>
      </c>
    </row>
    <row r="15" spans="1:40" s="5" customFormat="1" ht="15.75" hidden="1" customHeight="1" x14ac:dyDescent="0.25">
      <c r="A15" s="6" t="s">
        <v>16</v>
      </c>
      <c r="B15" s="7">
        <v>957286939.52999997</v>
      </c>
      <c r="C15" s="7">
        <v>250683095.97999999</v>
      </c>
      <c r="D15" s="7">
        <v>325519039.75</v>
      </c>
      <c r="E15" s="8">
        <v>1E-3</v>
      </c>
      <c r="F15" s="7">
        <f t="shared" si="0"/>
        <v>381084.80379999994</v>
      </c>
      <c r="G15" s="7">
        <v>187557913.58000001</v>
      </c>
      <c r="H15" s="7">
        <v>64386283.950000003</v>
      </c>
      <c r="I15" s="7">
        <v>44229313.68</v>
      </c>
      <c r="J15" s="8">
        <v>1E-3</v>
      </c>
      <c r="K15" s="7">
        <f t="shared" si="1"/>
        <v>78942.315950000018</v>
      </c>
      <c r="L15" s="7">
        <v>0</v>
      </c>
      <c r="M15" s="7">
        <v>0</v>
      </c>
      <c r="N15" s="7">
        <v>0</v>
      </c>
      <c r="O15" s="8">
        <v>1E-3</v>
      </c>
      <c r="P15" s="7">
        <f t="shared" si="2"/>
        <v>0</v>
      </c>
      <c r="Q15" s="7">
        <v>725424.1</v>
      </c>
      <c r="R15" s="7">
        <v>0</v>
      </c>
      <c r="S15" s="7">
        <v>0</v>
      </c>
      <c r="T15" s="8">
        <v>1E-3</v>
      </c>
      <c r="U15" s="7">
        <f t="shared" si="3"/>
        <v>725.42409999999995</v>
      </c>
      <c r="V15" s="7">
        <v>64820185.700000003</v>
      </c>
      <c r="W15" s="7">
        <v>0</v>
      </c>
      <c r="X15" s="7">
        <v>0</v>
      </c>
      <c r="Y15" s="8">
        <v>5.0000000000000001E-3</v>
      </c>
      <c r="Z15" s="7">
        <f t="shared" si="4"/>
        <v>324100.92850000004</v>
      </c>
      <c r="AA15" s="7">
        <v>6276656.1600000001</v>
      </c>
      <c r="AB15" s="7">
        <v>0</v>
      </c>
      <c r="AC15" s="7">
        <v>0</v>
      </c>
      <c r="AD15" s="8">
        <v>1E-3</v>
      </c>
      <c r="AE15" s="7">
        <f t="shared" si="5"/>
        <v>6276.6561600000005</v>
      </c>
      <c r="AF15" s="9">
        <f t="shared" si="6"/>
        <v>791.13012850999996</v>
      </c>
      <c r="AG15" s="9">
        <v>613.79999999999995</v>
      </c>
      <c r="AH15" s="9">
        <f t="shared" si="7"/>
        <v>649.26602570199998</v>
      </c>
      <c r="AI15" s="9">
        <v>791.1</v>
      </c>
      <c r="AJ15" s="9">
        <v>613.79999999999995</v>
      </c>
      <c r="AK15" s="9">
        <f t="shared" si="8"/>
        <v>684.72</v>
      </c>
    </row>
    <row r="16" spans="1:40" s="5" customFormat="1" ht="31.5" hidden="1" customHeight="1" x14ac:dyDescent="0.25">
      <c r="A16" s="6" t="s">
        <v>17</v>
      </c>
      <c r="B16" s="7">
        <v>1725892915.45</v>
      </c>
      <c r="C16" s="7">
        <v>460548961.88</v>
      </c>
      <c r="D16" s="7">
        <v>784186793.45000005</v>
      </c>
      <c r="E16" s="8">
        <v>1E-3</v>
      </c>
      <c r="F16" s="7">
        <f t="shared" si="0"/>
        <v>481157.16012000013</v>
      </c>
      <c r="G16" s="7">
        <v>68460524.109999999</v>
      </c>
      <c r="H16" s="7">
        <v>24798716.18</v>
      </c>
      <c r="I16" s="7">
        <v>13239826.779999999</v>
      </c>
      <c r="J16" s="8">
        <v>1E-3</v>
      </c>
      <c r="K16" s="7">
        <f t="shared" si="1"/>
        <v>30421.98115</v>
      </c>
      <c r="L16" s="7">
        <v>0</v>
      </c>
      <c r="M16" s="7">
        <v>0</v>
      </c>
      <c r="N16" s="7">
        <v>0</v>
      </c>
      <c r="O16" s="8">
        <v>1E-3</v>
      </c>
      <c r="P16" s="7">
        <f t="shared" si="2"/>
        <v>0</v>
      </c>
      <c r="Q16" s="7">
        <v>1492213.09</v>
      </c>
      <c r="R16" s="7">
        <v>187701.45</v>
      </c>
      <c r="S16" s="7">
        <v>0</v>
      </c>
      <c r="T16" s="8">
        <v>1E-3</v>
      </c>
      <c r="U16" s="7">
        <f t="shared" si="3"/>
        <v>1304.5116400000002</v>
      </c>
      <c r="V16" s="7">
        <v>27302416.739999998</v>
      </c>
      <c r="W16" s="7">
        <v>1443496.29</v>
      </c>
      <c r="X16" s="7">
        <v>0</v>
      </c>
      <c r="Y16" s="8">
        <v>5.0000000000000001E-3</v>
      </c>
      <c r="Z16" s="7">
        <f t="shared" si="4"/>
        <v>129294.60225</v>
      </c>
      <c r="AA16" s="7">
        <v>2520020.7200000002</v>
      </c>
      <c r="AB16" s="7">
        <v>0</v>
      </c>
      <c r="AC16" s="7">
        <v>0</v>
      </c>
      <c r="AD16" s="8">
        <v>1E-3</v>
      </c>
      <c r="AE16" s="7">
        <f t="shared" si="5"/>
        <v>2520.0207200000004</v>
      </c>
      <c r="AF16" s="9">
        <f t="shared" si="6"/>
        <v>644.69827588000021</v>
      </c>
      <c r="AG16" s="9">
        <v>364.9</v>
      </c>
      <c r="AH16" s="9">
        <f t="shared" si="7"/>
        <v>420.85965517600005</v>
      </c>
      <c r="AI16" s="9">
        <v>644.70000000000005</v>
      </c>
      <c r="AJ16" s="9">
        <v>364.9</v>
      </c>
      <c r="AK16" s="9">
        <f t="shared" si="8"/>
        <v>476.82</v>
      </c>
    </row>
    <row r="17" spans="1:37" s="5" customFormat="1" ht="31.5" hidden="1" customHeight="1" x14ac:dyDescent="0.25">
      <c r="A17" s="6" t="s">
        <v>18</v>
      </c>
      <c r="B17" s="7">
        <v>3130646238.5700002</v>
      </c>
      <c r="C17" s="7">
        <v>1036335405</v>
      </c>
      <c r="D17" s="7">
        <v>1098714176.9300001</v>
      </c>
      <c r="E17" s="8">
        <v>1E-3</v>
      </c>
      <c r="F17" s="7">
        <f t="shared" si="0"/>
        <v>995596.65664000018</v>
      </c>
      <c r="G17" s="7">
        <v>372528574.18000001</v>
      </c>
      <c r="H17" s="7">
        <v>11290139.4</v>
      </c>
      <c r="I17" s="7">
        <v>118891697.73</v>
      </c>
      <c r="J17" s="8">
        <v>1E-3</v>
      </c>
      <c r="K17" s="7">
        <f t="shared" si="1"/>
        <v>242346.73705000003</v>
      </c>
      <c r="L17" s="7">
        <v>0</v>
      </c>
      <c r="M17" s="7">
        <v>0</v>
      </c>
      <c r="N17" s="7">
        <v>0</v>
      </c>
      <c r="O17" s="8">
        <v>1E-3</v>
      </c>
      <c r="P17" s="7">
        <f t="shared" si="2"/>
        <v>0</v>
      </c>
      <c r="Q17" s="7">
        <v>0</v>
      </c>
      <c r="R17" s="7">
        <v>0</v>
      </c>
      <c r="S17" s="7">
        <v>0</v>
      </c>
      <c r="T17" s="8">
        <v>1E-3</v>
      </c>
      <c r="U17" s="7">
        <f t="shared" si="3"/>
        <v>0</v>
      </c>
      <c r="V17" s="7">
        <v>26136090.690000001</v>
      </c>
      <c r="W17" s="7">
        <v>2494238.88</v>
      </c>
      <c r="X17" s="7">
        <v>0</v>
      </c>
      <c r="Y17" s="8">
        <v>5.0000000000000001E-3</v>
      </c>
      <c r="Z17" s="7">
        <f t="shared" si="4"/>
        <v>118209.25905000001</v>
      </c>
      <c r="AA17" s="7">
        <v>2124896.94</v>
      </c>
      <c r="AB17" s="7">
        <v>2123145.08</v>
      </c>
      <c r="AC17" s="7">
        <v>0</v>
      </c>
      <c r="AD17" s="8">
        <v>1E-3</v>
      </c>
      <c r="AE17" s="7">
        <f t="shared" si="5"/>
        <v>1.7518599999998696</v>
      </c>
      <c r="AF17" s="9">
        <f t="shared" si="6"/>
        <v>1356.1544046000001</v>
      </c>
      <c r="AG17" s="9">
        <v>768.4</v>
      </c>
      <c r="AH17" s="9">
        <f t="shared" si="7"/>
        <v>885.95088092000003</v>
      </c>
      <c r="AI17" s="9">
        <v>1356.2</v>
      </c>
      <c r="AJ17" s="9">
        <v>768.4</v>
      </c>
      <c r="AK17" s="9">
        <f t="shared" si="8"/>
        <v>1003.52</v>
      </c>
    </row>
    <row r="18" spans="1:37" s="5" customFormat="1" ht="31.5" hidden="1" customHeight="1" x14ac:dyDescent="0.25">
      <c r="A18" s="6" t="s">
        <v>19</v>
      </c>
      <c r="B18" s="7">
        <v>2601884077.5700002</v>
      </c>
      <c r="C18" s="7">
        <v>694051564.70000005</v>
      </c>
      <c r="D18" s="7">
        <v>779941191.92999995</v>
      </c>
      <c r="E18" s="8">
        <v>1E-3</v>
      </c>
      <c r="F18" s="7">
        <f t="shared" si="0"/>
        <v>1127891.32094</v>
      </c>
      <c r="G18" s="7">
        <v>1508060141.0699999</v>
      </c>
      <c r="H18" s="7">
        <v>645527898.96000004</v>
      </c>
      <c r="I18" s="7">
        <v>288576543.74000001</v>
      </c>
      <c r="J18" s="8">
        <v>1E-3</v>
      </c>
      <c r="K18" s="7">
        <f t="shared" si="1"/>
        <v>573955.69836999988</v>
      </c>
      <c r="L18" s="7">
        <v>0</v>
      </c>
      <c r="M18" s="7">
        <v>0</v>
      </c>
      <c r="N18" s="7">
        <v>0</v>
      </c>
      <c r="O18" s="8">
        <v>1E-3</v>
      </c>
      <c r="P18" s="7">
        <f t="shared" si="2"/>
        <v>0</v>
      </c>
      <c r="Q18" s="7">
        <v>39046138.619999997</v>
      </c>
      <c r="R18" s="7">
        <v>8757216.8200000003</v>
      </c>
      <c r="S18" s="7">
        <v>0</v>
      </c>
      <c r="T18" s="8">
        <v>1E-3</v>
      </c>
      <c r="U18" s="7">
        <f t="shared" si="3"/>
        <v>30288.921799999996</v>
      </c>
      <c r="V18" s="7">
        <v>57552788.200000003</v>
      </c>
      <c r="W18" s="7">
        <v>2011277</v>
      </c>
      <c r="X18" s="7">
        <v>0</v>
      </c>
      <c r="Y18" s="8">
        <v>5.0000000000000001E-3</v>
      </c>
      <c r="Z18" s="7">
        <f t="shared" si="4"/>
        <v>277707.55600000004</v>
      </c>
      <c r="AA18" s="7">
        <v>25244586.129999999</v>
      </c>
      <c r="AB18" s="7">
        <v>748988.4</v>
      </c>
      <c r="AC18" s="7">
        <v>0</v>
      </c>
      <c r="AD18" s="8">
        <v>1E-3</v>
      </c>
      <c r="AE18" s="7">
        <f t="shared" si="5"/>
        <v>24495.597730000001</v>
      </c>
      <c r="AF18" s="9">
        <f t="shared" si="6"/>
        <v>2034.3390948399999</v>
      </c>
      <c r="AG18" s="9">
        <v>2026.8</v>
      </c>
      <c r="AH18" s="9">
        <f t="shared" si="7"/>
        <v>2028.307818968</v>
      </c>
      <c r="AI18" s="9">
        <v>2034.3</v>
      </c>
      <c r="AJ18" s="9">
        <v>2026.8</v>
      </c>
      <c r="AK18" s="9">
        <f t="shared" si="8"/>
        <v>2029.8</v>
      </c>
    </row>
    <row r="19" spans="1:37" s="5" customFormat="1" ht="31.5" hidden="1" customHeight="1" x14ac:dyDescent="0.25">
      <c r="A19" s="6" t="s">
        <v>20</v>
      </c>
      <c r="B19" s="7">
        <v>1384454015.8099999</v>
      </c>
      <c r="C19" s="7">
        <v>433361561.58999997</v>
      </c>
      <c r="D19" s="7">
        <v>355638624.87</v>
      </c>
      <c r="E19" s="8">
        <v>1E-3</v>
      </c>
      <c r="F19" s="7">
        <f t="shared" si="0"/>
        <v>595453.82935000001</v>
      </c>
      <c r="G19" s="7">
        <v>79584334.980000004</v>
      </c>
      <c r="H19" s="7">
        <v>30302828.34</v>
      </c>
      <c r="I19" s="7">
        <v>16028526.789999999</v>
      </c>
      <c r="J19" s="8">
        <v>1E-3</v>
      </c>
      <c r="K19" s="7">
        <f t="shared" si="1"/>
        <v>33252.979850000003</v>
      </c>
      <c r="L19" s="7">
        <v>0</v>
      </c>
      <c r="M19" s="7">
        <v>0</v>
      </c>
      <c r="N19" s="7">
        <v>0</v>
      </c>
      <c r="O19" s="8">
        <v>1E-3</v>
      </c>
      <c r="P19" s="7">
        <f t="shared" si="2"/>
        <v>0</v>
      </c>
      <c r="Q19" s="7">
        <v>1633275.65</v>
      </c>
      <c r="R19" s="7">
        <v>358085.19</v>
      </c>
      <c r="S19" s="7">
        <v>0</v>
      </c>
      <c r="T19" s="8">
        <v>1E-3</v>
      </c>
      <c r="U19" s="7">
        <f t="shared" si="3"/>
        <v>1275.19046</v>
      </c>
      <c r="V19" s="7">
        <v>28471243.539999999</v>
      </c>
      <c r="W19" s="7">
        <v>149560.12</v>
      </c>
      <c r="X19" s="7">
        <v>0</v>
      </c>
      <c r="Y19" s="8">
        <v>5.0000000000000001E-3</v>
      </c>
      <c r="Z19" s="7">
        <f t="shared" si="4"/>
        <v>141608.41709999999</v>
      </c>
      <c r="AA19" s="7">
        <v>2354300.58</v>
      </c>
      <c r="AB19" s="7">
        <v>1669050.94</v>
      </c>
      <c r="AC19" s="7">
        <v>0</v>
      </c>
      <c r="AD19" s="8">
        <v>1E-3</v>
      </c>
      <c r="AE19" s="7">
        <f t="shared" si="5"/>
        <v>685.24964000000011</v>
      </c>
      <c r="AF19" s="9">
        <f t="shared" si="6"/>
        <v>772.27566639999998</v>
      </c>
      <c r="AG19" s="9">
        <v>591.79999999999995</v>
      </c>
      <c r="AH19" s="9">
        <f t="shared" si="7"/>
        <v>627.89513327999998</v>
      </c>
      <c r="AI19" s="9">
        <v>772.3</v>
      </c>
      <c r="AJ19" s="9">
        <v>591.79999999999995</v>
      </c>
      <c r="AK19" s="9">
        <f t="shared" si="8"/>
        <v>664</v>
      </c>
    </row>
    <row r="20" spans="1:37" s="5" customFormat="1" ht="31.5" hidden="1" customHeight="1" x14ac:dyDescent="0.25">
      <c r="A20" s="6" t="s">
        <v>21</v>
      </c>
      <c r="B20" s="7">
        <v>7508734996.6300001</v>
      </c>
      <c r="C20" s="7">
        <v>2088424776.4100001</v>
      </c>
      <c r="D20" s="7">
        <v>1945509060.9000001</v>
      </c>
      <c r="E20" s="8">
        <v>1E-3</v>
      </c>
      <c r="F20" s="7">
        <f t="shared" si="0"/>
        <v>3474801.1593200001</v>
      </c>
      <c r="G20" s="7">
        <v>1668226711.98</v>
      </c>
      <c r="H20" s="7">
        <v>168152554.06999999</v>
      </c>
      <c r="I20" s="7">
        <v>604342083.28999996</v>
      </c>
      <c r="J20" s="8">
        <v>1E-3</v>
      </c>
      <c r="K20" s="7">
        <f t="shared" si="1"/>
        <v>895732.07462000009</v>
      </c>
      <c r="L20" s="7">
        <v>0</v>
      </c>
      <c r="M20" s="7">
        <v>0</v>
      </c>
      <c r="N20" s="7">
        <v>0</v>
      </c>
      <c r="O20" s="8">
        <v>1E-3</v>
      </c>
      <c r="P20" s="7">
        <f t="shared" si="2"/>
        <v>0</v>
      </c>
      <c r="Q20" s="7">
        <v>57821531.259999998</v>
      </c>
      <c r="R20" s="7">
        <v>3768458</v>
      </c>
      <c r="S20" s="7">
        <v>0</v>
      </c>
      <c r="T20" s="8">
        <v>1E-3</v>
      </c>
      <c r="U20" s="7">
        <f t="shared" si="3"/>
        <v>54053.073259999997</v>
      </c>
      <c r="V20" s="7">
        <v>639686313.85000002</v>
      </c>
      <c r="W20" s="7">
        <v>316341989.07999998</v>
      </c>
      <c r="X20" s="7">
        <v>0</v>
      </c>
      <c r="Y20" s="8">
        <v>5.0000000000000001E-3</v>
      </c>
      <c r="Z20" s="7">
        <f t="shared" si="4"/>
        <v>1616721.6238500003</v>
      </c>
      <c r="AA20" s="7">
        <v>14291188.41</v>
      </c>
      <c r="AB20" s="7">
        <v>1859132.7</v>
      </c>
      <c r="AC20" s="7">
        <v>0</v>
      </c>
      <c r="AD20" s="8">
        <v>1E-3</v>
      </c>
      <c r="AE20" s="7">
        <f t="shared" si="5"/>
        <v>12432.055710000001</v>
      </c>
      <c r="AF20" s="9">
        <v>6053.6</v>
      </c>
      <c r="AG20" s="9">
        <v>4268</v>
      </c>
      <c r="AH20" s="9">
        <f t="shared" si="7"/>
        <v>4625.12</v>
      </c>
      <c r="AI20" s="9">
        <v>6053.6</v>
      </c>
      <c r="AJ20" s="9">
        <v>4268</v>
      </c>
      <c r="AK20" s="9">
        <f t="shared" si="8"/>
        <v>4982.24</v>
      </c>
    </row>
    <row r="21" spans="1:37" x14ac:dyDescent="0.25">
      <c r="E21" s="3"/>
      <c r="J21" s="3"/>
      <c r="O21" s="3"/>
      <c r="T21" s="3"/>
      <c r="Y21" s="3"/>
      <c r="AD21" s="3"/>
      <c r="AF21" s="4"/>
      <c r="AG21" s="4"/>
      <c r="AH21" s="4"/>
      <c r="AI21" s="4"/>
      <c r="AJ21" s="4"/>
      <c r="AK21" s="4"/>
    </row>
    <row r="22" spans="1:37" x14ac:dyDescent="0.25">
      <c r="E22" s="3"/>
      <c r="J22" s="3"/>
      <c r="O22" s="3"/>
      <c r="T22" s="3"/>
      <c r="Y22" s="3"/>
      <c r="AD22" s="3"/>
    </row>
    <row r="23" spans="1:37" x14ac:dyDescent="0.25">
      <c r="E23" s="3"/>
      <c r="J23" s="3"/>
      <c r="O23" s="3"/>
      <c r="T23" s="3"/>
      <c r="Y23" s="3"/>
      <c r="AD23" s="3"/>
    </row>
    <row r="24" spans="1:37" x14ac:dyDescent="0.25">
      <c r="E24" s="3"/>
      <c r="J24" s="3"/>
      <c r="O24" s="3"/>
      <c r="T24" s="3"/>
    </row>
    <row r="25" spans="1:37" x14ac:dyDescent="0.25">
      <c r="A25" s="18" t="s">
        <v>35</v>
      </c>
      <c r="B25" s="18"/>
      <c r="C25" s="18"/>
      <c r="D25" s="18"/>
      <c r="E25" s="18"/>
      <c r="F25" s="18"/>
      <c r="G25" s="18"/>
      <c r="J25" s="3"/>
      <c r="T25" s="3"/>
    </row>
    <row r="26" spans="1:37" x14ac:dyDescent="0.25">
      <c r="E26" s="3"/>
      <c r="J26" s="3"/>
      <c r="T26" s="3"/>
    </row>
    <row r="27" spans="1:37" x14ac:dyDescent="0.25">
      <c r="E27" s="3"/>
      <c r="J27" s="3"/>
      <c r="T27" s="3"/>
    </row>
    <row r="28" spans="1:37" x14ac:dyDescent="0.25">
      <c r="E28" s="3"/>
      <c r="T28" s="3"/>
    </row>
    <row r="29" spans="1:37" x14ac:dyDescent="0.25">
      <c r="E29" s="3"/>
    </row>
    <row r="30" spans="1:37" x14ac:dyDescent="0.25">
      <c r="E30" s="3"/>
    </row>
    <row r="31" spans="1:37" x14ac:dyDescent="0.25">
      <c r="E31" s="3"/>
    </row>
    <row r="32" spans="1:37" x14ac:dyDescent="0.25">
      <c r="E32" s="3"/>
    </row>
    <row r="33" spans="5:5" x14ac:dyDescent="0.25">
      <c r="E33" s="3"/>
    </row>
    <row r="34" spans="5:5" x14ac:dyDescent="0.25">
      <c r="E34" s="3"/>
    </row>
  </sheetData>
  <mergeCells count="15">
    <mergeCell ref="A25:G25"/>
    <mergeCell ref="Q7:U7"/>
    <mergeCell ref="H1:K1"/>
    <mergeCell ref="AL7:AN7"/>
    <mergeCell ref="A2:K3"/>
    <mergeCell ref="AI7:AK7"/>
    <mergeCell ref="AA7:AE7"/>
    <mergeCell ref="AF7:AH7"/>
    <mergeCell ref="V7:Z7"/>
    <mergeCell ref="A7:A8"/>
    <mergeCell ref="B7:F7"/>
    <mergeCell ref="G7:K7"/>
    <mergeCell ref="L7:P7"/>
    <mergeCell ref="B4:F4"/>
    <mergeCell ref="B5:F5"/>
  </mergeCells>
  <phoneticPr fontId="0" type="noConversion"/>
  <printOptions horizontalCentered="1"/>
  <pageMargins left="0" right="0" top="0.39370078740157483" bottom="0" header="0.19685039370078741" footer="0"/>
  <pageSetup paperSize="9" scale="39" fitToWidth="2" orientation="landscape" horizontalDpi="180" verticalDpi="180" r:id="rId1"/>
  <colBreaks count="6" manualBreakCount="6">
    <brk id="6" max="1048575" man="1"/>
    <brk id="11" max="1048575" man="1"/>
    <brk id="16" max="1048575" man="1"/>
    <brk id="21" max="1048575" man="1"/>
    <brk id="26" max="1048575" man="1"/>
    <brk id="3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земельный</vt:lpstr>
      <vt:lpstr>земельный!Заголовки_для_печати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2018-11-04T14:50:20Z</cp:lastPrinted>
  <dcterms:created xsi:type="dcterms:W3CDTF">2006-09-28T05:33:49Z</dcterms:created>
  <dcterms:modified xsi:type="dcterms:W3CDTF">2018-11-21T06:17:06Z</dcterms:modified>
</cp:coreProperties>
</file>