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0" yWindow="-120" windowWidth="28110" windowHeight="16440"/>
  </bookViews>
  <sheets>
    <sheet name="Реестр доходов 2021-2023" sheetId="1" r:id="rId1"/>
  </sheets>
  <definedNames>
    <definedName name="_xlnm._FilterDatabase" localSheetId="0" hidden="1">'Реестр доходов 2021-2023'!$A$11:$J$98</definedName>
    <definedName name="_xlnm.Print_Titles" localSheetId="0">'Реестр доходов 2021-2023'!$9:$11</definedName>
    <definedName name="_xlnm.Print_Area" localSheetId="0">'Реестр доходов 2021-2023'!$A$1:$J$103</definedName>
  </definedNames>
  <calcPr calcId="145621"/>
</workbook>
</file>

<file path=xl/calcChain.xml><?xml version="1.0" encoding="utf-8"?>
<calcChain xmlns="http://schemas.openxmlformats.org/spreadsheetml/2006/main">
  <c r="J95" i="1" l="1"/>
  <c r="J96" i="1"/>
  <c r="I96" i="1"/>
  <c r="I95" i="1"/>
  <c r="H95" i="1"/>
  <c r="H96" i="1"/>
  <c r="J84" i="1"/>
  <c r="I84" i="1"/>
  <c r="H84" i="1"/>
  <c r="H89" i="1"/>
  <c r="I89" i="1"/>
  <c r="J89" i="1"/>
  <c r="I80" i="1"/>
  <c r="H80" i="1"/>
  <c r="H81" i="1"/>
  <c r="H82" i="1"/>
  <c r="J40" i="1"/>
  <c r="I40" i="1"/>
  <c r="H40" i="1"/>
  <c r="J41" i="1"/>
  <c r="I41" i="1"/>
  <c r="H41" i="1"/>
  <c r="J42" i="1"/>
  <c r="I42" i="1"/>
  <c r="H42" i="1"/>
  <c r="J43" i="1"/>
  <c r="I43" i="1"/>
  <c r="H43" i="1"/>
  <c r="J37" i="1"/>
  <c r="I37" i="1"/>
  <c r="H37" i="1"/>
  <c r="J38" i="1"/>
  <c r="I38" i="1"/>
  <c r="H38" i="1"/>
  <c r="J27" i="1"/>
  <c r="I27" i="1"/>
  <c r="H27" i="1"/>
  <c r="H21" i="1"/>
  <c r="J22" i="1"/>
  <c r="I22" i="1"/>
  <c r="G78" i="1"/>
  <c r="G79" i="1"/>
  <c r="G91" i="1"/>
  <c r="F80" i="1" l="1"/>
  <c r="F81" i="1"/>
  <c r="F82" i="1"/>
  <c r="F84" i="1"/>
  <c r="F92" i="1"/>
  <c r="F91" i="1" s="1"/>
  <c r="F79" i="1" s="1"/>
  <c r="F78" i="1" s="1"/>
  <c r="F98" i="1" s="1"/>
  <c r="F93" i="1"/>
  <c r="E98" i="1"/>
  <c r="E93" i="1"/>
  <c r="E92" i="1" s="1"/>
  <c r="E91" i="1" s="1"/>
  <c r="E84" i="1"/>
  <c r="H71" i="1" l="1"/>
  <c r="J31" i="1" l="1"/>
  <c r="J30" i="1" s="1"/>
  <c r="I31" i="1"/>
  <c r="I30" i="1" s="1"/>
  <c r="H31" i="1"/>
  <c r="H30" i="1" s="1"/>
  <c r="J34" i="1"/>
  <c r="I34" i="1"/>
  <c r="H34" i="1"/>
  <c r="J93" i="1" l="1"/>
  <c r="J92" i="1" s="1"/>
  <c r="I92" i="1"/>
  <c r="H92" i="1"/>
  <c r="J23" i="1" l="1"/>
  <c r="J21" i="1"/>
  <c r="I23" i="1"/>
  <c r="I21" i="1"/>
  <c r="G33" i="1" l="1"/>
  <c r="J47" i="1"/>
  <c r="J46" i="1" s="1"/>
  <c r="J45" i="1" s="1"/>
  <c r="I47" i="1"/>
  <c r="I46" i="1" s="1"/>
  <c r="I45" i="1" s="1"/>
  <c r="H47" i="1"/>
  <c r="H46" i="1" s="1"/>
  <c r="H45" i="1" s="1"/>
  <c r="J33" i="1"/>
  <c r="I33" i="1"/>
  <c r="H33" i="1"/>
  <c r="J26" i="1"/>
  <c r="I26" i="1"/>
  <c r="H26" i="1"/>
  <c r="H23" i="1"/>
  <c r="H22" i="1" s="1"/>
  <c r="J15" i="1"/>
  <c r="J14" i="1" s="1"/>
  <c r="I15" i="1"/>
  <c r="I14" i="1" s="1"/>
  <c r="H15" i="1"/>
  <c r="H14" i="1" s="1"/>
  <c r="H13" i="1" s="1"/>
  <c r="G27" i="1"/>
  <c r="G26" i="1" s="1"/>
  <c r="G23" i="1"/>
  <c r="G22" i="1" s="1"/>
  <c r="G21" i="1" s="1"/>
  <c r="E82" i="1"/>
  <c r="E81" i="1" s="1"/>
  <c r="E80" i="1" s="1"/>
  <c r="E14" i="1"/>
  <c r="I82" i="1" l="1"/>
  <c r="I81" i="1" s="1"/>
  <c r="J82" i="1"/>
  <c r="J81" i="1" s="1"/>
  <c r="J80" i="1" s="1"/>
  <c r="H29" i="1"/>
  <c r="H25" i="1" s="1"/>
  <c r="H12" i="1" s="1"/>
  <c r="G30" i="1" l="1"/>
  <c r="G29" i="1" l="1"/>
  <c r="G25" i="1" s="1"/>
  <c r="G12" i="1" s="1"/>
  <c r="J91" i="1"/>
  <c r="J79" i="1" s="1"/>
  <c r="J78" i="1" s="1"/>
  <c r="I91" i="1"/>
  <c r="I79" i="1" s="1"/>
  <c r="I78" i="1" s="1"/>
  <c r="H91" i="1"/>
  <c r="J36" i="1"/>
  <c r="I36" i="1"/>
  <c r="H36" i="1"/>
  <c r="J29" i="1"/>
  <c r="J25" i="1" s="1"/>
  <c r="I29" i="1"/>
  <c r="I25" i="1" s="1"/>
  <c r="E13" i="1"/>
  <c r="J13" i="1"/>
  <c r="G13" i="1"/>
  <c r="I13" i="1"/>
  <c r="H79" i="1" l="1"/>
  <c r="H78" i="1" s="1"/>
  <c r="H98" i="1" s="1"/>
  <c r="J12" i="1"/>
  <c r="J98" i="1" s="1"/>
  <c r="I12" i="1"/>
  <c r="I98" i="1" s="1"/>
  <c r="G98" i="1"/>
</calcChain>
</file>

<file path=xl/sharedStrings.xml><?xml version="1.0" encoding="utf-8"?>
<sst xmlns="http://schemas.openxmlformats.org/spreadsheetml/2006/main" count="226" uniqueCount="181">
  <si>
    <t>Наименование бюджета</t>
  </si>
  <si>
    <t>Единица измерения</t>
  </si>
  <si>
    <t>тыс. рублей</t>
  </si>
  <si>
    <t>Группа источников доходов бюджета / источник дохода бюджета</t>
  </si>
  <si>
    <t>Наименование главного администратора доходов бюджета</t>
  </si>
  <si>
    <t>Прогноз доходов бюджета</t>
  </si>
  <si>
    <t>наименование</t>
  </si>
  <si>
    <t>код классификации доходов бюджета</t>
  </si>
  <si>
    <t>идентификационный код по перечню источников доходов бюджетов Российской Федерации*</t>
  </si>
  <si>
    <t>4</t>
  </si>
  <si>
    <t>5</t>
  </si>
  <si>
    <t>6</t>
  </si>
  <si>
    <t>7</t>
  </si>
  <si>
    <t>8</t>
  </si>
  <si>
    <t>9</t>
  </si>
  <si>
    <t>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</si>
  <si>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</si>
  <si>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</si>
  <si>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</si>
  <si>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</si>
  <si>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Управление Федеральной налоговой службы по Ростовской области</t>
  </si>
  <si>
    <t>Налог на доходы физических лиц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</si>
  <si>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</si>
  <si>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</si>
  <si>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000 1 01 02010 01 0000 110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</si>
  <si>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</si>
  <si>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</si>
  <si>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</si>
  <si>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</si>
  <si>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</si>
  <si>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</si>
  <si>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</si>
  <si>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>НАЛОГИ НА СОВОКУПНЫЙ ДОХОД</t>
  </si>
  <si>
    <t xml:space="preserve">000 1 05 00000 00 0000 000 </t>
  </si>
  <si>
    <t>НАЛОГИ НА ИМУЩЕСТВО</t>
  </si>
  <si>
    <t xml:space="preserve">000 1 06 00000 00 0000 000 </t>
  </si>
  <si>
    <t>ГОСУДАРСТВЕННАЯ ПОШЛИНА</t>
  </si>
  <si>
    <t xml:space="preserve">000 1 08 00000 00 0000 000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</si>
  <si>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</si>
  <si>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</si>
  <si>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</si>
  <si>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</si>
  <si>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 xml:space="preserve">000 1 16 00000 00 0000 000 </t>
  </si>
  <si>
    <t>БЕЗВОЗМЕЗДНЫЕ ПОСТУПЛЕНИЯ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</si>
  <si>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</si>
  <si>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</si>
  <si>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000 2 02 00000 00 0000 000 </t>
  </si>
  <si>
    <t>Дотации бюджетам бюджетной системы Российской Федерации</t>
  </si>
  <si>
    <t xml:space="preserve">000 2 02 10000 00 0000 151 </t>
  </si>
  <si>
    <t>Дотации на выравнивание бюджетной обеспеченности</t>
  </si>
  <si>
    <t xml:space="preserve">000 2 02 15001 00 0000 151 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</si>
  <si>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</si>
  <si>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</si>
  <si>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</si>
  <si>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000 2 02 40000 00 0000 151 </t>
  </si>
  <si>
    <t>Итого</t>
  </si>
  <si>
    <t>Наименование финансового органа / 
(администрации поселения)</t>
  </si>
  <si>
    <t>000 2 02 35118 00 0000 151</t>
  </si>
  <si>
    <t>Единый сельскохозяйственный налог</t>
  </si>
  <si>
    <t xml:space="preserve">000 1 05 03000 01 0000 110 </t>
  </si>
  <si>
    <t xml:space="preserve">000 1 05 03010 01 0000 110 </t>
  </si>
  <si>
    <t xml:space="preserve">182 1 05 03010 01 0000 110 </t>
  </si>
  <si>
    <t xml:space="preserve">000 1 06 01000 00 0000 110 </t>
  </si>
  <si>
    <t>Налог на имущество физических лиц</t>
  </si>
  <si>
    <t xml:space="preserve"> </t>
  </si>
  <si>
    <t xml:space="preserve">000 1 06 01030 10 0000 110 </t>
  </si>
  <si>
    <t xml:space="preserve">182 1 06 01030 10 0000 110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</si>
  <si>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</si>
  <si>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</si>
  <si>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</si>
  <si>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</si>
  <si>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</si>
  <si>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</si>
  <si>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000 106 06033 10 0000 110</t>
  </si>
  <si>
    <t>182 106 06033 10 0000 110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</si>
  <si>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</si>
  <si>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</si>
  <si>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</si>
  <si>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000 106 06043 10 0000 110</t>
  </si>
  <si>
    <t>182 106 06043 10 0000 110</t>
  </si>
  <si>
    <t>000 108 04000 01 0000 110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</si>
  <si>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</si>
  <si>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000 108 04000 00 0000 110</t>
  </si>
  <si>
    <t>000 1 11 05000 00 0000 120</t>
  </si>
  <si>
    <t>000 2 02 15001 10 0000 151</t>
  </si>
  <si>
    <t>Дотации бюджетам сельских поселений на выравнивание бюджетной обеспеченности</t>
  </si>
  <si>
    <t>951 2 02 15001 10 0000 151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</si>
  <si>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</si>
  <si>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</si>
  <si>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</si>
  <si>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</si>
  <si>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</si>
  <si>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951 2 02 30024 10 0000 151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</si>
  <si>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</si>
  <si>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</si>
  <si>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951 2 02 35118 10 0000 151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</si>
  <si>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</si>
  <si>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</si>
  <si>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</si>
  <si>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</si>
  <si>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951 2 02 40014 10 0000 151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</si>
  <si>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</si>
  <si>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</si>
  <si>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</si>
  <si>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</si>
  <si>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951 2 02 49999 10 0000 151</t>
  </si>
  <si>
    <t>Администрация Истоминского сельского поселения</t>
  </si>
  <si>
    <t>951 1 11 05075 10 0000 120</t>
  </si>
  <si>
    <t>000 1 11 05075 10 0000 120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</si>
  <si>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</si>
  <si>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</si>
  <si>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</si>
  <si>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</si>
  <si>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</si>
  <si>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</si>
  <si>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</si>
  <si>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</si>
  <si>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000 1 13 02000 00 0000 130</t>
  </si>
  <si>
    <t>000 1 13 02060 00 0000 000</t>
  </si>
  <si>
    <t>951 1 13 02065 10 0000 130</t>
  </si>
  <si>
    <t>000 1 13 02065 10 0000 130</t>
  </si>
  <si>
    <t>Правительство Ростовской области</t>
  </si>
  <si>
    <t>Администрация Истоминского  сельского поселения</t>
  </si>
  <si>
    <t>бюджет Истоминского  сельского поселения Аксайского района</t>
  </si>
  <si>
    <t>ПРОЧИЕ НЕНАЛОГОВЫЕ ДОХОДЫ</t>
  </si>
  <si>
    <t>Невыясненные поступления, зачисляемые в бюджеты сельских поселений</t>
  </si>
  <si>
    <t>951 1 17 01050 10 0000 180</t>
  </si>
  <si>
    <t>000 1 17 01050 10 0000 180</t>
  </si>
  <si>
    <t>000 1 17 00000 00 0000 180</t>
  </si>
  <si>
    <t>Невыясненные поступления</t>
  </si>
  <si>
    <t xml:space="preserve"> Реестра источников доходов бюджета Истоминского сельского поселения Аксайского района</t>
  </si>
  <si>
    <t>Доходы от денежных взысканий(штрафов),поступающие в счет погашения задолженности.образовавшейся до 1 января 2020 год,подлежащие зачислению в бюджет муниципального образования по нормативам,действовавшим в 2019 году</t>
  </si>
  <si>
    <t>802 1 1610123 01 0000 140</t>
  </si>
  <si>
    <t>Доходы от денежных взысканий(штрафов),поступающие в счет погашения задолженности.образовавшейся до 1 января 2020 год,подлежащие зачислению в бюджеты бюджетной системы российской Федерации по нормативам,действовавшим в 2019 году</t>
  </si>
  <si>
    <t>000 1  16 10000 00 0000 140</t>
  </si>
  <si>
    <t>Платежи в целях возмещения причиненного ущерба (убытков)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</si>
  <si>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</si>
  <si>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правонарушениях,за нарушение муниципальных правовых актов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</si>
  <si>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</si>
  <si>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</si>
  <si>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</si>
  <si>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951 1 11 09045 10 0000 120</t>
  </si>
  <si>
    <t>000 1 11 09045 10 0000 120</t>
  </si>
  <si>
    <t xml:space="preserve">000 1 11 09040 00 0000 120 </t>
  </si>
  <si>
    <t xml:space="preserve">000 1 11 09000 00 0000 120 </t>
  </si>
  <si>
    <t>"Прочие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казенных)"</t>
  </si>
  <si>
    <t>000 1 16 02000 00 0000 140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</si>
  <si>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</si>
  <si>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Инициативные платежи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</si>
  <si>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</si>
  <si>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</si>
  <si>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Инициативные платежи, зачисляемые в бюджеты сельских поселений</t>
  </si>
  <si>
    <t>951 1 17 15000 00 0000 150</t>
  </si>
  <si>
    <t xml:space="preserve">951 1 17 15030 10 0000 150 </t>
  </si>
  <si>
    <t>Начальник сектора</t>
  </si>
  <si>
    <t>Е.В.Шкуро</t>
  </si>
  <si>
    <t>на 2022 год и плановый период 2023 и 2024 годов</t>
  </si>
  <si>
    <t>Прогноз доходов бюджета на 2021 год (текущий финансовый год)</t>
  </si>
  <si>
    <t>Кассовые поступления в текущем финансовом году (по состоянию на 01.11.2021г.)</t>
  </si>
  <si>
    <t>Оценка исполнения 2021 года (текущий финансовый год)</t>
  </si>
  <si>
    <t>на 2022 год (очередной финансовый год)</t>
  </si>
  <si>
    <t>на 2023 год (первый год планового периода)</t>
  </si>
  <si>
    <t>на 2024 год (второй год планового периода)</t>
  </si>
  <si>
    <t>951 108 04020 01 0000 110</t>
  </si>
  <si>
    <t>ДОХОДЫ ОТ ПРОДАЖИ МАТЕРИАЛЬНЫХ И НЕМАТЕРИАЛЬНЫХ АКТИВОВ</t>
  </si>
  <si>
    <t>000 114 00000 00 0000 000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</si>
  <si>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</si>
  <si>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</si>
  <si>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сельских поселений</t>
  </si>
  <si>
    <t>000 1 14 01050 10 0000 410</t>
  </si>
  <si>
    <t>951 1 14 01050 10 0000 410</t>
  </si>
  <si>
    <t>000 1 16 10120 00 0000 140</t>
  </si>
  <si>
    <t>000 1 1610123 01 0000 140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</si>
  <si>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</si>
  <si>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</si>
  <si>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</si>
  <si>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</si>
  <si>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951 1 16 07090 10 0000 140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</si>
  <si>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</si>
  <si>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</si>
  <si>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000 1 16 02020 02 0000 140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</si>
</sst>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?"/>
    <numFmt numFmtId="166" formatCode="#,##0.00_ ;[Red]\-#,##0.00\ "/>
  </numFmts>
  <fonts count="14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 Cyr"/>
    </font>
    <font>
      <b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Fill="1" applyBorder="1"/>
    <xf numFmtId="0" fontId="0" fillId="0" borderId="0" xfId="0" applyFill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1" fontId="1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4" fontId="0" fillId="0" borderId="0" xfId="0" applyNumberFormat="1" applyFill="1"/>
    <xf numFmtId="0" fontId="1" fillId="0" borderId="0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0" fillId="2" borderId="0" xfId="0" applyFill="1"/>
    <xf numFmtId="164" fontId="1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1" fillId="0" borderId="5" xfId="3" applyFont="1" applyFill="1" applyBorder="1" applyAlignment="1">
      <alignment wrapText="1"/>
    </xf>
    <xf numFmtId="0" fontId="0" fillId="0" borderId="0" xfId="3" applyFont="1" applyFill="1" applyAlignment="1">
      <alignment wrapText="1"/>
    </xf>
    <xf numFmtId="11" fontId="3" fillId="0" borderId="2" xfId="0" applyNumberFormat="1" applyFont="1" applyFill="1" applyBorder="1" applyAlignment="1">
      <alignment vertical="center" wrapText="1"/>
    </xf>
    <xf numFmtId="0" fontId="12" fillId="0" borderId="0" xfId="0" applyFont="1" applyFill="1"/>
    <xf numFmtId="49" fontId="1" fillId="0" borderId="2" xfId="0" applyNumberFormat="1" applyFont="1" applyFill="1" applyBorder="1" applyAlignment="1">
      <alignment vertical="center"/>
    </xf>
    <xf numFmtId="0" fontId="0" fillId="0" borderId="2" xfId="3" applyFont="1" applyFill="1" applyBorder="1" applyAlignment="1">
      <alignment wrapText="1"/>
    </xf>
    <xf numFmtId="0" fontId="13" fillId="0" borderId="2" xfId="3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odifikant.ru/codes/kbk2014/11302065100000130" TargetMode="External"/><Relationship Id="rId1" Type="http://schemas.openxmlformats.org/officeDocument/2006/relationships/hyperlink" Target="http://kodifikant.ru/codes/kbk2014/11302065100000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view="pageBreakPreview" zoomScale="60" zoomScaleNormal="79" workbookViewId="0">
      <pane ySplit="11" topLeftCell="A12" activePane="bottomLeft" state="frozen"/>
      <selection pane="bottomLeft" activeCell="B80" sqref="B80"/>
    </sheetView>
  </sheetViews>
  <sheetFormatPr defaultRowHeight="12.75" x14ac:dyDescent="0.2"/>
  <cols>
    <col min="1" max="1" width="50.28515625" style="2" customWidth="1"/>
    <col min="2" max="2" width="32.28515625" style="2" customWidth="1"/>
    <col min="3" max="3" width="15.42578125" style="2" customWidth="1"/>
    <col min="4" max="4" width="24" style="2" customWidth="1"/>
    <col min="5" max="5" width="17.140625" style="2" customWidth="1"/>
    <col min="6" max="6" width="16.5703125" style="2" customWidth="1"/>
    <col min="7" max="7" width="17.140625" style="2" customWidth="1"/>
    <col min="8" max="8" width="18" style="2" customWidth="1"/>
    <col min="9" max="9" width="17.7109375" style="2" customWidth="1"/>
    <col min="10" max="10" width="17.140625" style="2" customWidth="1"/>
    <col min="11" max="11" width="8.85546875" style="2" customWidth="1"/>
    <col min="12" max="14" width="9.140625" style="2" hidden="1" customWidth="1"/>
    <col min="15" max="16384" width="9.140625" style="2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20.25" x14ac:dyDescent="0.3">
      <c r="A2" s="38" t="s">
        <v>130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 ht="20.25" x14ac:dyDescent="0.3">
      <c r="A3" s="38" t="s">
        <v>156</v>
      </c>
      <c r="B3" s="38"/>
      <c r="C3" s="38"/>
      <c r="D3" s="38"/>
      <c r="E3" s="38"/>
      <c r="F3" s="38"/>
      <c r="G3" s="38"/>
      <c r="H3" s="38"/>
      <c r="I3" s="38"/>
      <c r="J3" s="38"/>
    </row>
    <row r="4" spans="1:14" ht="20.25" x14ac:dyDescent="0.3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4" ht="31.5" x14ac:dyDescent="0.25">
      <c r="A5" s="17" t="s">
        <v>56</v>
      </c>
      <c r="B5" s="46" t="s">
        <v>106</v>
      </c>
      <c r="C5" s="46"/>
      <c r="D5" s="46"/>
      <c r="E5" s="4"/>
      <c r="F5" s="4"/>
      <c r="G5" s="4"/>
      <c r="H5" s="4"/>
      <c r="I5" s="4"/>
      <c r="J5" s="4"/>
    </row>
    <row r="6" spans="1:14" ht="15.75" x14ac:dyDescent="0.25">
      <c r="A6" s="4" t="s">
        <v>0</v>
      </c>
      <c r="B6" s="46" t="s">
        <v>123</v>
      </c>
      <c r="C6" s="46"/>
      <c r="D6" s="46"/>
      <c r="E6" s="4"/>
      <c r="F6" s="4"/>
      <c r="G6" s="4"/>
      <c r="H6" s="4"/>
      <c r="I6" s="4"/>
      <c r="J6" s="4"/>
    </row>
    <row r="7" spans="1:14" ht="15.75" x14ac:dyDescent="0.25">
      <c r="A7" s="5" t="s">
        <v>1</v>
      </c>
      <c r="B7" s="5" t="s">
        <v>2</v>
      </c>
      <c r="C7" s="6"/>
      <c r="D7" s="6"/>
      <c r="E7" s="6"/>
      <c r="F7" s="6"/>
      <c r="G7" s="6"/>
      <c r="H7" s="6"/>
      <c r="I7" s="6"/>
      <c r="J7" s="6"/>
    </row>
    <row r="8" spans="1:14" ht="15.75" x14ac:dyDescent="0.25">
      <c r="A8" s="3"/>
      <c r="B8" s="4"/>
      <c r="C8" s="4"/>
      <c r="D8" s="4"/>
      <c r="E8" s="4"/>
      <c r="F8" s="4"/>
      <c r="G8" s="4"/>
      <c r="H8" s="4"/>
      <c r="I8" s="4"/>
      <c r="J8" s="4"/>
    </row>
    <row r="9" spans="1:14" ht="15.75" x14ac:dyDescent="0.2">
      <c r="A9" s="39" t="s">
        <v>3</v>
      </c>
      <c r="B9" s="39"/>
      <c r="C9" s="39"/>
      <c r="D9" s="40" t="s">
        <v>4</v>
      </c>
      <c r="E9" s="40" t="s">
        <v>157</v>
      </c>
      <c r="F9" s="40" t="s">
        <v>158</v>
      </c>
      <c r="G9" s="40" t="s">
        <v>159</v>
      </c>
      <c r="H9" s="42" t="s">
        <v>5</v>
      </c>
      <c r="I9" s="43"/>
      <c r="J9" s="44"/>
    </row>
    <row r="10" spans="1:14" ht="128.25" customHeight="1" x14ac:dyDescent="0.2">
      <c r="A10" s="22" t="s">
        <v>6</v>
      </c>
      <c r="B10" s="22" t="s">
        <v>7</v>
      </c>
      <c r="C10" s="22" t="s">
        <v>8</v>
      </c>
      <c r="D10" s="41"/>
      <c r="E10" s="41"/>
      <c r="F10" s="41"/>
      <c r="G10" s="41"/>
      <c r="H10" s="22" t="s">
        <v>160</v>
      </c>
      <c r="I10" s="22" t="s">
        <v>161</v>
      </c>
      <c r="J10" s="22" t="s">
        <v>162</v>
      </c>
    </row>
    <row r="11" spans="1:14" ht="15.75" x14ac:dyDescent="0.25">
      <c r="A11" s="7">
        <v>1</v>
      </c>
      <c r="B11" s="7">
        <v>2</v>
      </c>
      <c r="C11" s="7">
        <v>3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</row>
    <row r="12" spans="1:14" customFormat="1" ht="15.75" x14ac:dyDescent="0.2">
      <c r="A12" s="19" t="s">
        <v>16</v>
      </c>
      <c r="B12" s="23" t="s">
        <v>17</v>
      </c>
      <c r="C12" s="9"/>
      <c r="D12" s="10"/>
      <c r="E12" s="14">
        <v>9827.9</v>
      </c>
      <c r="F12" s="14">
        <v>8124.3</v>
      </c>
      <c r="G12" s="14">
        <f>G13+G21+G25+G36+G40+G49+G54+G58+G71</f>
        <v>9827.9</v>
      </c>
      <c r="H12" s="14">
        <f>H13+H21+H25+H36+H40+H49+H58+H71</f>
        <v>10669.6</v>
      </c>
      <c r="I12" s="14">
        <f>I13+I21+I25+I36+I40+I49+I58</f>
        <v>10725.3</v>
      </c>
      <c r="J12" s="14">
        <f>J13+J21+J25+J36+J40+J49+J58</f>
        <v>10783.199999999999</v>
      </c>
    </row>
    <row r="13" spans="1:14" customFormat="1" ht="15.75" x14ac:dyDescent="0.2">
      <c r="A13" s="19" t="s">
        <v>18</v>
      </c>
      <c r="B13" s="23" t="s">
        <v>19</v>
      </c>
      <c r="C13" s="9"/>
      <c r="D13" s="10"/>
      <c r="E13" s="14">
        <f t="shared" ref="E13:J13" si="0">E14</f>
        <v>876.2</v>
      </c>
      <c r="F13" s="14">
        <v>982.3</v>
      </c>
      <c r="G13" s="14">
        <f t="shared" si="0"/>
        <v>876.2</v>
      </c>
      <c r="H13" s="14">
        <f>H14</f>
        <v>993.6</v>
      </c>
      <c r="I13" s="14">
        <f t="shared" si="0"/>
        <v>1007.8</v>
      </c>
      <c r="J13" s="14">
        <f t="shared" si="0"/>
        <v>1022.6</v>
      </c>
    </row>
    <row r="14" spans="1:14" customFormat="1" ht="15.75" x14ac:dyDescent="0.2">
      <c r="A14" s="11" t="s">
        <v>21</v>
      </c>
      <c r="B14" s="10" t="s">
        <v>22</v>
      </c>
      <c r="C14" s="9"/>
      <c r="D14" s="10"/>
      <c r="E14" s="18">
        <f>E15</f>
        <v>876.2</v>
      </c>
      <c r="F14" s="18">
        <v>982.3</v>
      </c>
      <c r="G14" s="18">
        <v>876.2</v>
      </c>
      <c r="H14" s="18">
        <f t="shared" ref="H14:J15" si="1">H15</f>
        <v>993.6</v>
      </c>
      <c r="I14" s="18">
        <f t="shared" si="1"/>
        <v>1007.8</v>
      </c>
      <c r="J14" s="18">
        <f t="shared" si="1"/>
        <v>1022.6</v>
      </c>
      <c r="N14" t="s">
        <v>64</v>
      </c>
    </row>
    <row r="15" spans="1:14" customFormat="1" ht="97.5" x14ac:dyDescent="0.2">
      <c r="A15" s="11" t="s">
        <v>23</v>
      </c>
      <c r="B15" s="10" t="s">
        <v>24</v>
      </c>
      <c r="C15" s="9"/>
      <c r="D15" s="10"/>
      <c r="E15" s="18">
        <v>876.2</v>
      </c>
      <c r="F15" s="18">
        <v>955.8</v>
      </c>
      <c r="G15" s="18">
        <v>876.2</v>
      </c>
      <c r="H15" s="18">
        <f t="shared" si="1"/>
        <v>993.6</v>
      </c>
      <c r="I15" s="18">
        <f t="shared" si="1"/>
        <v>1007.8</v>
      </c>
      <c r="J15" s="18">
        <f t="shared" si="1"/>
        <v>1022.6</v>
      </c>
    </row>
    <row r="16" spans="1:14" customFormat="1" ht="97.5" x14ac:dyDescent="0.2">
      <c r="A16" s="11" t="s">
        <v>23</v>
      </c>
      <c r="B16" s="10" t="s">
        <v>25</v>
      </c>
      <c r="C16" s="9"/>
      <c r="D16" s="10" t="s">
        <v>20</v>
      </c>
      <c r="E16" s="18">
        <v>876.2</v>
      </c>
      <c r="F16" s="18">
        <v>955.8</v>
      </c>
      <c r="G16" s="18">
        <v>876.2</v>
      </c>
      <c r="H16" s="18">
        <v>993.6</v>
      </c>
      <c r="I16" s="18">
        <v>1007.8</v>
      </c>
      <c r="J16" s="18">
        <v>1022.6</v>
      </c>
    </row>
    <row r="17" spans="1:12" customFormat="1" ht="141.75" x14ac:dyDescent="0.2">
      <c r="A17" s="11" t="s">
        <v>26</v>
      </c>
      <c r="B17" s="10" t="s">
        <v>27</v>
      </c>
      <c r="C17" s="9"/>
      <c r="D17" s="10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2" customFormat="1" ht="141.75" x14ac:dyDescent="0.2">
      <c r="A18" s="11" t="s">
        <v>26</v>
      </c>
      <c r="B18" s="10" t="s">
        <v>28</v>
      </c>
      <c r="C18" s="9"/>
      <c r="D18" s="10" t="s">
        <v>20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</row>
    <row r="19" spans="1:12" customFormat="1" ht="63" x14ac:dyDescent="0.2">
      <c r="A19" s="10" t="s">
        <v>29</v>
      </c>
      <c r="B19" s="10" t="s">
        <v>30</v>
      </c>
      <c r="C19" s="9"/>
      <c r="D19" s="10"/>
      <c r="E19" s="18">
        <v>0</v>
      </c>
      <c r="F19" s="18">
        <v>26.5</v>
      </c>
      <c r="G19" s="18">
        <v>0</v>
      </c>
      <c r="H19" s="18">
        <v>0</v>
      </c>
      <c r="I19" s="18">
        <v>0</v>
      </c>
      <c r="J19" s="18">
        <v>0</v>
      </c>
    </row>
    <row r="20" spans="1:12" customFormat="1" ht="76.5" customHeight="1" x14ac:dyDescent="0.2">
      <c r="A20" s="10" t="s">
        <v>29</v>
      </c>
      <c r="B20" s="10" t="s">
        <v>31</v>
      </c>
      <c r="C20" s="9"/>
      <c r="D20" s="10" t="s">
        <v>20</v>
      </c>
      <c r="E20" s="18">
        <v>0</v>
      </c>
      <c r="F20" s="18">
        <v>26.5</v>
      </c>
      <c r="G20" s="18">
        <v>0</v>
      </c>
      <c r="H20" s="18">
        <v>0</v>
      </c>
      <c r="I20" s="18">
        <v>0</v>
      </c>
      <c r="J20" s="18">
        <v>0</v>
      </c>
    </row>
    <row r="21" spans="1:12" customFormat="1" ht="15.75" x14ac:dyDescent="0.2">
      <c r="A21" s="19" t="s">
        <v>32</v>
      </c>
      <c r="B21" s="19" t="s">
        <v>33</v>
      </c>
      <c r="C21" s="24"/>
      <c r="D21" s="19"/>
      <c r="E21" s="14">
        <v>1476.9</v>
      </c>
      <c r="F21" s="14">
        <v>1536.7</v>
      </c>
      <c r="G21" s="14">
        <f t="shared" ref="G21:G23" si="2">G22</f>
        <v>1536.7</v>
      </c>
      <c r="H21" s="14">
        <f>H22</f>
        <v>1031</v>
      </c>
      <c r="I21" s="14">
        <f>I22</f>
        <v>1072.2</v>
      </c>
      <c r="J21" s="14">
        <f>J22</f>
        <v>1115</v>
      </c>
    </row>
    <row r="22" spans="1:12" customFormat="1" ht="15.75" x14ac:dyDescent="0.2">
      <c r="A22" s="10" t="s">
        <v>58</v>
      </c>
      <c r="B22" s="19" t="s">
        <v>59</v>
      </c>
      <c r="C22" s="24"/>
      <c r="D22" s="19"/>
      <c r="E22" s="18">
        <v>1476.9</v>
      </c>
      <c r="F22" s="18">
        <v>1536.7</v>
      </c>
      <c r="G22" s="18">
        <f t="shared" si="2"/>
        <v>1536.7</v>
      </c>
      <c r="H22" s="14">
        <f>H23</f>
        <v>1031</v>
      </c>
      <c r="I22" s="14">
        <f>I23</f>
        <v>1072.2</v>
      </c>
      <c r="J22" s="14">
        <f>J23</f>
        <v>1115</v>
      </c>
    </row>
    <row r="23" spans="1:12" customFormat="1" ht="15.75" x14ac:dyDescent="0.2">
      <c r="A23" s="10" t="s">
        <v>58</v>
      </c>
      <c r="B23" s="19" t="s">
        <v>60</v>
      </c>
      <c r="C23" s="24"/>
      <c r="D23" s="19"/>
      <c r="E23" s="18">
        <v>1476.9</v>
      </c>
      <c r="F23" s="18">
        <v>1536.7</v>
      </c>
      <c r="G23" s="14">
        <f t="shared" si="2"/>
        <v>1536.7</v>
      </c>
      <c r="H23" s="14">
        <f>H24</f>
        <v>1031</v>
      </c>
      <c r="I23" s="14">
        <f>I24</f>
        <v>1072.2</v>
      </c>
      <c r="J23" s="14">
        <f>J24</f>
        <v>1115</v>
      </c>
    </row>
    <row r="24" spans="1:12" customFormat="1" ht="72.75" customHeight="1" x14ac:dyDescent="0.2">
      <c r="A24" s="10" t="s">
        <v>58</v>
      </c>
      <c r="B24" s="19" t="s">
        <v>61</v>
      </c>
      <c r="C24" s="24"/>
      <c r="D24" s="10" t="s">
        <v>20</v>
      </c>
      <c r="E24" s="18">
        <v>1476.9</v>
      </c>
      <c r="F24" s="18">
        <v>1536.7</v>
      </c>
      <c r="G24" s="14">
        <v>1536.7</v>
      </c>
      <c r="H24" s="14">
        <v>1031</v>
      </c>
      <c r="I24" s="14">
        <v>1072.2</v>
      </c>
      <c r="J24" s="14">
        <v>1115</v>
      </c>
    </row>
    <row r="25" spans="1:12" customFormat="1" ht="15.75" x14ac:dyDescent="0.2">
      <c r="A25" s="19" t="s">
        <v>34</v>
      </c>
      <c r="B25" s="19" t="s">
        <v>35</v>
      </c>
      <c r="C25" s="24"/>
      <c r="D25" s="19"/>
      <c r="E25" s="14">
        <v>6562.4</v>
      </c>
      <c r="F25" s="14">
        <v>4928.6000000000004</v>
      </c>
      <c r="G25" s="14">
        <f>G26+G29</f>
        <v>6562.4</v>
      </c>
      <c r="H25" s="14">
        <f>H29+H26</f>
        <v>8326.9</v>
      </c>
      <c r="I25" s="14">
        <f>I26+I29</f>
        <v>8326.9</v>
      </c>
      <c r="J25" s="14">
        <f>J26+J29</f>
        <v>8326.9</v>
      </c>
    </row>
    <row r="26" spans="1:12" customFormat="1" ht="15.75" x14ac:dyDescent="0.2">
      <c r="A26" s="10" t="s">
        <v>63</v>
      </c>
      <c r="B26" s="10" t="s">
        <v>62</v>
      </c>
      <c r="C26" s="9"/>
      <c r="D26" s="10"/>
      <c r="E26" s="18">
        <v>657.4</v>
      </c>
      <c r="F26" s="18">
        <v>160</v>
      </c>
      <c r="G26" s="18">
        <f>G27</f>
        <v>657.4</v>
      </c>
      <c r="H26" s="18">
        <f>H27</f>
        <v>631.1</v>
      </c>
      <c r="I26" s="18">
        <f>I27</f>
        <v>631.1</v>
      </c>
      <c r="J26" s="18">
        <f>J27</f>
        <v>631.1</v>
      </c>
    </row>
    <row r="27" spans="1:12" customFormat="1" ht="63" x14ac:dyDescent="0.2">
      <c r="A27" s="10" t="s">
        <v>67</v>
      </c>
      <c r="B27" s="10" t="s">
        <v>65</v>
      </c>
      <c r="C27" s="9"/>
      <c r="D27" s="10"/>
      <c r="E27" s="18">
        <v>657.4</v>
      </c>
      <c r="F27" s="18">
        <v>160</v>
      </c>
      <c r="G27" s="18">
        <f>G28</f>
        <v>657.4</v>
      </c>
      <c r="H27" s="18">
        <f>H28</f>
        <v>631.1</v>
      </c>
      <c r="I27" s="18">
        <f>I28</f>
        <v>631.1</v>
      </c>
      <c r="J27" s="18">
        <f>J28</f>
        <v>631.1</v>
      </c>
    </row>
    <row r="28" spans="1:12" customFormat="1" ht="69" customHeight="1" x14ac:dyDescent="0.2">
      <c r="A28" s="10" t="s">
        <v>67</v>
      </c>
      <c r="B28" s="10" t="s">
        <v>66</v>
      </c>
      <c r="C28" s="9"/>
      <c r="D28" s="10" t="s">
        <v>20</v>
      </c>
      <c r="E28" s="18">
        <v>657.4</v>
      </c>
      <c r="F28" s="18">
        <v>160</v>
      </c>
      <c r="G28" s="18">
        <v>657.4</v>
      </c>
      <c r="H28" s="18">
        <v>631.1</v>
      </c>
      <c r="I28" s="18">
        <v>631.1</v>
      </c>
      <c r="J28" s="18">
        <v>631.1</v>
      </c>
      <c r="L28" s="21"/>
    </row>
    <row r="29" spans="1:12" customFormat="1" ht="15.75" x14ac:dyDescent="0.2">
      <c r="A29" s="10" t="s">
        <v>69</v>
      </c>
      <c r="B29" s="10" t="s">
        <v>68</v>
      </c>
      <c r="C29" s="9"/>
      <c r="D29" s="10"/>
      <c r="E29" s="18">
        <v>3905</v>
      </c>
      <c r="F29" s="18">
        <v>4768.5</v>
      </c>
      <c r="G29" s="18">
        <f>G30+G33</f>
        <v>5905</v>
      </c>
      <c r="H29" s="18">
        <f>H30+H33</f>
        <v>7695.8</v>
      </c>
      <c r="I29" s="18">
        <f>I30+I33</f>
        <v>7695.8</v>
      </c>
      <c r="J29" s="18">
        <f>J30+J33</f>
        <v>7695.8</v>
      </c>
    </row>
    <row r="30" spans="1:12" customFormat="1" ht="15.75" x14ac:dyDescent="0.2">
      <c r="A30" s="10" t="s">
        <v>71</v>
      </c>
      <c r="B30" s="10" t="s">
        <v>70</v>
      </c>
      <c r="C30" s="9"/>
      <c r="D30" s="10"/>
      <c r="E30" s="18">
        <v>3055.1</v>
      </c>
      <c r="F30" s="18">
        <v>3279.5</v>
      </c>
      <c r="G30" s="18">
        <f>G31</f>
        <v>3055.1</v>
      </c>
      <c r="H30" s="18">
        <f>H31</f>
        <v>3398</v>
      </c>
      <c r="I30" s="18">
        <f>I31</f>
        <v>3398</v>
      </c>
      <c r="J30" s="18">
        <f>J31</f>
        <v>3398</v>
      </c>
    </row>
    <row r="31" spans="1:12" customFormat="1" ht="47.25" x14ac:dyDescent="0.2">
      <c r="A31" s="10" t="s">
        <v>72</v>
      </c>
      <c r="B31" s="10" t="s">
        <v>73</v>
      </c>
      <c r="C31" s="9"/>
      <c r="D31" s="10"/>
      <c r="E31" s="18">
        <v>3055.1</v>
      </c>
      <c r="F31" s="18">
        <v>3279.5</v>
      </c>
      <c r="G31" s="18">
        <v>3055.1</v>
      </c>
      <c r="H31" s="18">
        <f>H32</f>
        <v>3398</v>
      </c>
      <c r="I31" s="18">
        <f>I32</f>
        <v>3398</v>
      </c>
      <c r="J31" s="18">
        <f>J32</f>
        <v>3398</v>
      </c>
    </row>
    <row r="32" spans="1:12" customFormat="1" ht="63" x14ac:dyDescent="0.2">
      <c r="A32" s="10" t="s">
        <v>72</v>
      </c>
      <c r="B32" s="10" t="s">
        <v>74</v>
      </c>
      <c r="C32" s="9"/>
      <c r="D32" s="10" t="s">
        <v>20</v>
      </c>
      <c r="E32" s="18">
        <v>3055.1</v>
      </c>
      <c r="F32" s="18">
        <v>3279.5</v>
      </c>
      <c r="G32" s="18">
        <v>3055.1</v>
      </c>
      <c r="H32" s="18">
        <v>3398</v>
      </c>
      <c r="I32" s="18">
        <v>3398</v>
      </c>
      <c r="J32" s="18">
        <v>3398</v>
      </c>
    </row>
    <row r="33" spans="1:10" customFormat="1" ht="15.75" x14ac:dyDescent="0.2">
      <c r="A33" s="10" t="s">
        <v>75</v>
      </c>
      <c r="B33" s="10" t="s">
        <v>76</v>
      </c>
      <c r="C33" s="9"/>
      <c r="D33" s="10"/>
      <c r="E33" s="18">
        <v>2849.9</v>
      </c>
      <c r="F33" s="18">
        <v>1489.1</v>
      </c>
      <c r="G33" s="18">
        <f t="shared" ref="G33:J34" si="3">G34</f>
        <v>2849.9</v>
      </c>
      <c r="H33" s="18">
        <f t="shared" si="3"/>
        <v>4297.8</v>
      </c>
      <c r="I33" s="18">
        <f t="shared" si="3"/>
        <v>4297.8</v>
      </c>
      <c r="J33" s="18">
        <f t="shared" si="3"/>
        <v>4297.8</v>
      </c>
    </row>
    <row r="34" spans="1:10" customFormat="1" ht="47.25" x14ac:dyDescent="0.2">
      <c r="A34" s="10" t="s">
        <v>77</v>
      </c>
      <c r="B34" s="10" t="s">
        <v>78</v>
      </c>
      <c r="C34" s="9"/>
      <c r="D34" s="10"/>
      <c r="E34" s="18">
        <v>2849.9</v>
      </c>
      <c r="F34" s="18">
        <v>1489.1</v>
      </c>
      <c r="G34" s="18">
        <v>2849.9</v>
      </c>
      <c r="H34" s="18">
        <f t="shared" si="3"/>
        <v>4297.8</v>
      </c>
      <c r="I34" s="18">
        <f t="shared" si="3"/>
        <v>4297.8</v>
      </c>
      <c r="J34" s="18">
        <f t="shared" si="3"/>
        <v>4297.8</v>
      </c>
    </row>
    <row r="35" spans="1:10" customFormat="1" ht="63" x14ac:dyDescent="0.2">
      <c r="A35" s="10" t="s">
        <v>77</v>
      </c>
      <c r="B35" s="10" t="s">
        <v>79</v>
      </c>
      <c r="C35" s="9"/>
      <c r="D35" s="10" t="s">
        <v>20</v>
      </c>
      <c r="E35" s="18">
        <v>2849.9</v>
      </c>
      <c r="F35" s="18">
        <v>1489.1</v>
      </c>
      <c r="G35" s="18">
        <v>2849.9</v>
      </c>
      <c r="H35" s="18">
        <v>4297.8</v>
      </c>
      <c r="I35" s="18">
        <v>4297.8</v>
      </c>
      <c r="J35" s="18">
        <v>4297.8</v>
      </c>
    </row>
    <row r="36" spans="1:10" customFormat="1" ht="15.75" x14ac:dyDescent="0.2">
      <c r="A36" s="19" t="s">
        <v>36</v>
      </c>
      <c r="B36" s="19" t="s">
        <v>37</v>
      </c>
      <c r="C36" s="24"/>
      <c r="D36" s="19"/>
      <c r="E36" s="14">
        <v>6.9</v>
      </c>
      <c r="F36" s="14">
        <v>7.4</v>
      </c>
      <c r="G36" s="14">
        <v>6.9</v>
      </c>
      <c r="H36" s="14">
        <f>H37</f>
        <v>7.2</v>
      </c>
      <c r="I36" s="14">
        <f>I37</f>
        <v>7.5</v>
      </c>
      <c r="J36" s="14">
        <f>J37</f>
        <v>7.8</v>
      </c>
    </row>
    <row r="37" spans="1:10" s="20" customFormat="1" ht="63" x14ac:dyDescent="0.2">
      <c r="A37" s="10" t="s">
        <v>81</v>
      </c>
      <c r="B37" s="10" t="s">
        <v>82</v>
      </c>
      <c r="C37" s="9"/>
      <c r="D37" s="10"/>
      <c r="E37" s="18">
        <v>6.9</v>
      </c>
      <c r="F37" s="18">
        <v>7.4</v>
      </c>
      <c r="G37" s="14">
        <v>6.9</v>
      </c>
      <c r="H37" s="14">
        <f>H38</f>
        <v>7.2</v>
      </c>
      <c r="I37" s="14">
        <f>I38</f>
        <v>7.5</v>
      </c>
      <c r="J37" s="14">
        <f>J38</f>
        <v>7.8</v>
      </c>
    </row>
    <row r="38" spans="1:10" customFormat="1" ht="63" x14ac:dyDescent="0.2">
      <c r="A38" s="10" t="s">
        <v>81</v>
      </c>
      <c r="B38" s="10" t="s">
        <v>80</v>
      </c>
      <c r="C38" s="9"/>
      <c r="D38" s="10"/>
      <c r="E38" s="18">
        <v>6.9</v>
      </c>
      <c r="F38" s="18">
        <v>7.4</v>
      </c>
      <c r="G38" s="18">
        <v>6.9</v>
      </c>
      <c r="H38" s="18">
        <f>H39</f>
        <v>7.2</v>
      </c>
      <c r="I38" s="18">
        <f>I39</f>
        <v>7.5</v>
      </c>
      <c r="J38" s="18">
        <f>J39</f>
        <v>7.8</v>
      </c>
    </row>
    <row r="39" spans="1:10" customFormat="1" ht="63" x14ac:dyDescent="0.2">
      <c r="A39" s="10" t="s">
        <v>81</v>
      </c>
      <c r="B39" s="10" t="s">
        <v>163</v>
      </c>
      <c r="C39" s="9"/>
      <c r="D39" s="10" t="s">
        <v>106</v>
      </c>
      <c r="E39" s="18">
        <v>6.9</v>
      </c>
      <c r="F39" s="18">
        <v>7.4</v>
      </c>
      <c r="G39" s="18">
        <v>6.9</v>
      </c>
      <c r="H39" s="18">
        <v>7.2</v>
      </c>
      <c r="I39" s="18">
        <v>7.5</v>
      </c>
      <c r="J39" s="18">
        <v>7.8</v>
      </c>
    </row>
    <row r="40" spans="1:10" customFormat="1" ht="63" x14ac:dyDescent="0.2">
      <c r="A40" s="25" t="s">
        <v>38</v>
      </c>
      <c r="B40" s="19" t="s">
        <v>39</v>
      </c>
      <c r="C40" s="24"/>
      <c r="D40" s="19"/>
      <c r="E40" s="14">
        <v>364.6</v>
      </c>
      <c r="F40" s="14">
        <v>228.6</v>
      </c>
      <c r="G40" s="14">
        <v>290.7</v>
      </c>
      <c r="H40" s="14">
        <f>H41+H45</f>
        <v>309.90000000000003</v>
      </c>
      <c r="I40" s="14">
        <f>I41+I45</f>
        <v>309.90000000000003</v>
      </c>
      <c r="J40" s="14">
        <f>J41+J45</f>
        <v>309.90000000000003</v>
      </c>
    </row>
    <row r="41" spans="1:10" customFormat="1" ht="110.25" x14ac:dyDescent="0.2">
      <c r="A41" s="11" t="s">
        <v>40</v>
      </c>
      <c r="B41" s="10" t="s">
        <v>83</v>
      </c>
      <c r="C41" s="9"/>
      <c r="D41" s="10"/>
      <c r="E41" s="18">
        <v>358.3</v>
      </c>
      <c r="F41" s="18">
        <v>228.6</v>
      </c>
      <c r="G41" s="18">
        <v>284.39999999999998</v>
      </c>
      <c r="H41" s="18">
        <f>H42</f>
        <v>303.60000000000002</v>
      </c>
      <c r="I41" s="18">
        <f>I42</f>
        <v>303.60000000000002</v>
      </c>
      <c r="J41" s="18">
        <f>J42</f>
        <v>303.60000000000002</v>
      </c>
    </row>
    <row r="42" spans="1:10" customFormat="1" ht="68.25" customHeight="1" x14ac:dyDescent="0.2">
      <c r="A42" s="12" t="s">
        <v>111</v>
      </c>
      <c r="B42" s="10" t="s">
        <v>109</v>
      </c>
      <c r="C42" s="9"/>
      <c r="D42" s="10"/>
      <c r="E42" s="18">
        <v>358.3</v>
      </c>
      <c r="F42" s="18">
        <v>228.6</v>
      </c>
      <c r="G42" s="18">
        <v>284.39999999999998</v>
      </c>
      <c r="H42" s="18">
        <f>H43</f>
        <v>303.60000000000002</v>
      </c>
      <c r="I42" s="18">
        <f>I43</f>
        <v>303.60000000000002</v>
      </c>
      <c r="J42" s="18">
        <f>J43</f>
        <v>303.60000000000002</v>
      </c>
    </row>
    <row r="43" spans="1:10" customFormat="1" ht="47.25" x14ac:dyDescent="0.2">
      <c r="A43" s="12" t="s">
        <v>110</v>
      </c>
      <c r="B43" s="10" t="s">
        <v>108</v>
      </c>
      <c r="C43" s="9"/>
      <c r="D43" s="10"/>
      <c r="E43" s="18">
        <v>358.3</v>
      </c>
      <c r="F43" s="18">
        <v>228.6</v>
      </c>
      <c r="G43" s="18">
        <v>284.39999999999998</v>
      </c>
      <c r="H43" s="18">
        <f>H44</f>
        <v>303.60000000000002</v>
      </c>
      <c r="I43" s="18">
        <f>I44</f>
        <v>303.60000000000002</v>
      </c>
      <c r="J43" s="18">
        <f>J44</f>
        <v>303.60000000000002</v>
      </c>
    </row>
    <row r="44" spans="1:10" customFormat="1" ht="47.25" x14ac:dyDescent="0.2">
      <c r="A44" s="12" t="s">
        <v>110</v>
      </c>
      <c r="B44" s="10" t="s">
        <v>107</v>
      </c>
      <c r="C44" s="9"/>
      <c r="D44" s="10" t="s">
        <v>106</v>
      </c>
      <c r="E44" s="18">
        <v>358.3</v>
      </c>
      <c r="F44" s="18">
        <v>228.6</v>
      </c>
      <c r="G44" s="18">
        <v>284.39999999999998</v>
      </c>
      <c r="H44" s="18">
        <v>303.60000000000002</v>
      </c>
      <c r="I44" s="18">
        <v>303.60000000000002</v>
      </c>
      <c r="J44" s="18">
        <v>303.60000000000002</v>
      </c>
    </row>
    <row r="45" spans="1:10" customFormat="1" ht="110.25" x14ac:dyDescent="0.2">
      <c r="A45" s="12" t="s">
        <v>149</v>
      </c>
      <c r="B45" s="10" t="s">
        <v>144</v>
      </c>
      <c r="C45" s="9"/>
      <c r="D45" s="10"/>
      <c r="E45" s="18">
        <v>6.3</v>
      </c>
      <c r="F45" s="18">
        <v>0</v>
      </c>
      <c r="G45" s="18">
        <v>6.3</v>
      </c>
      <c r="H45" s="18">
        <f t="shared" ref="H45:J45" si="4">H46</f>
        <v>6.3</v>
      </c>
      <c r="I45" s="18">
        <f t="shared" si="4"/>
        <v>6.3</v>
      </c>
      <c r="J45" s="18">
        <f t="shared" si="4"/>
        <v>6.3</v>
      </c>
    </row>
    <row r="46" spans="1:10" customFormat="1" ht="110.25" x14ac:dyDescent="0.2">
      <c r="A46" s="12" t="s">
        <v>145</v>
      </c>
      <c r="B46" s="10" t="s">
        <v>143</v>
      </c>
      <c r="C46" s="9"/>
      <c r="D46" s="10"/>
      <c r="E46" s="18">
        <v>6.3</v>
      </c>
      <c r="F46" s="18">
        <v>0</v>
      </c>
      <c r="G46" s="18">
        <v>6.3</v>
      </c>
      <c r="H46" s="18">
        <f t="shared" ref="H46:J46" si="5">H47</f>
        <v>6.3</v>
      </c>
      <c r="I46" s="18">
        <f t="shared" si="5"/>
        <v>6.3</v>
      </c>
      <c r="J46" s="18">
        <f t="shared" si="5"/>
        <v>6.3</v>
      </c>
    </row>
    <row r="47" spans="1:10" customFormat="1" ht="94.5" x14ac:dyDescent="0.2">
      <c r="A47" s="12" t="s">
        <v>140</v>
      </c>
      <c r="B47" s="26" t="s">
        <v>142</v>
      </c>
      <c r="C47" s="9"/>
      <c r="D47" s="10"/>
      <c r="E47" s="18">
        <v>6.3</v>
      </c>
      <c r="F47" s="18">
        <v>0</v>
      </c>
      <c r="G47" s="18">
        <v>6.3</v>
      </c>
      <c r="H47" s="18">
        <f>H48</f>
        <v>6.3</v>
      </c>
      <c r="I47" s="18">
        <f>I48</f>
        <v>6.3</v>
      </c>
      <c r="J47" s="18">
        <f>J48</f>
        <v>6.3</v>
      </c>
    </row>
    <row r="48" spans="1:10" customFormat="1" ht="94.5" x14ac:dyDescent="0.2">
      <c r="A48" s="12" t="s">
        <v>140</v>
      </c>
      <c r="B48" s="10" t="s">
        <v>141</v>
      </c>
      <c r="C48" s="9"/>
      <c r="D48" s="10" t="s">
        <v>106</v>
      </c>
      <c r="E48" s="18">
        <v>6.3</v>
      </c>
      <c r="F48" s="18">
        <v>0</v>
      </c>
      <c r="G48" s="18">
        <v>6.3</v>
      </c>
      <c r="H48" s="18">
        <v>6.3</v>
      </c>
      <c r="I48" s="18">
        <v>6.3</v>
      </c>
      <c r="J48" s="18">
        <v>6.3</v>
      </c>
    </row>
    <row r="49" spans="1:10" customFormat="1" ht="47.25" x14ac:dyDescent="0.2">
      <c r="A49" s="12" t="s">
        <v>112</v>
      </c>
      <c r="B49" s="10" t="s">
        <v>116</v>
      </c>
      <c r="C49" s="9"/>
      <c r="D49" s="10"/>
      <c r="E49" s="18">
        <v>180</v>
      </c>
      <c r="F49" s="18">
        <v>138.9</v>
      </c>
      <c r="G49" s="18">
        <v>180</v>
      </c>
      <c r="H49" s="18">
        <v>0</v>
      </c>
      <c r="I49" s="18">
        <v>0</v>
      </c>
      <c r="J49" s="18">
        <v>0</v>
      </c>
    </row>
    <row r="50" spans="1:10" customFormat="1" ht="15.75" x14ac:dyDescent="0.25">
      <c r="A50" s="27" t="s">
        <v>113</v>
      </c>
      <c r="B50" s="10" t="s">
        <v>117</v>
      </c>
      <c r="C50" s="9"/>
      <c r="D50" s="10"/>
      <c r="E50" s="18">
        <v>180</v>
      </c>
      <c r="F50" s="18">
        <v>138.9</v>
      </c>
      <c r="G50" s="18">
        <v>180</v>
      </c>
      <c r="H50" s="18">
        <v>0</v>
      </c>
      <c r="I50" s="18">
        <v>0</v>
      </c>
      <c r="J50" s="18">
        <v>0</v>
      </c>
    </row>
    <row r="51" spans="1:10" customFormat="1" ht="31.5" x14ac:dyDescent="0.2">
      <c r="A51" s="12" t="s">
        <v>114</v>
      </c>
      <c r="B51" s="10" t="s">
        <v>118</v>
      </c>
      <c r="C51" s="9"/>
      <c r="D51" s="10"/>
      <c r="E51" s="18">
        <v>180</v>
      </c>
      <c r="F51" s="18">
        <v>138.9</v>
      </c>
      <c r="G51" s="18">
        <v>180</v>
      </c>
      <c r="H51" s="18">
        <v>0</v>
      </c>
      <c r="I51" s="18">
        <v>0</v>
      </c>
      <c r="J51" s="18">
        <v>0</v>
      </c>
    </row>
    <row r="52" spans="1:10" customFormat="1" ht="38.25" x14ac:dyDescent="0.2">
      <c r="A52" s="28" t="s">
        <v>115</v>
      </c>
      <c r="B52" s="10" t="s">
        <v>120</v>
      </c>
      <c r="C52" s="9"/>
      <c r="D52" s="10"/>
      <c r="E52" s="18">
        <v>180</v>
      </c>
      <c r="F52" s="18">
        <v>138.9</v>
      </c>
      <c r="G52" s="18">
        <v>180</v>
      </c>
      <c r="H52" s="18">
        <v>0</v>
      </c>
      <c r="I52" s="18">
        <v>0</v>
      </c>
      <c r="J52" s="18">
        <v>0</v>
      </c>
    </row>
    <row r="53" spans="1:10" customFormat="1" ht="64.5" customHeight="1" x14ac:dyDescent="0.2">
      <c r="A53" s="29" t="s">
        <v>115</v>
      </c>
      <c r="B53" s="10" t="s">
        <v>119</v>
      </c>
      <c r="C53" s="9"/>
      <c r="D53" s="10" t="s">
        <v>106</v>
      </c>
      <c r="E53" s="18">
        <v>180</v>
      </c>
      <c r="F53" s="18">
        <v>138.9</v>
      </c>
      <c r="G53" s="18">
        <v>180</v>
      </c>
      <c r="H53" s="18">
        <v>0</v>
      </c>
      <c r="I53" s="18">
        <v>0</v>
      </c>
      <c r="J53" s="18">
        <v>0</v>
      </c>
    </row>
    <row r="54" spans="1:10" customFormat="1" ht="32.25" customHeight="1" x14ac:dyDescent="0.2">
      <c r="A54" s="34" t="s">
        <v>164</v>
      </c>
      <c r="B54" s="10" t="s">
        <v>165</v>
      </c>
      <c r="C54" s="9"/>
      <c r="D54" s="10"/>
      <c r="E54" s="18">
        <v>109.9</v>
      </c>
      <c r="F54" s="18">
        <v>109.9</v>
      </c>
      <c r="G54" s="18">
        <v>109.9</v>
      </c>
      <c r="H54" s="18">
        <v>0</v>
      </c>
      <c r="I54" s="18">
        <v>0</v>
      </c>
      <c r="J54" s="18">
        <v>0</v>
      </c>
    </row>
    <row r="55" spans="1:10" customFormat="1" ht="15" customHeight="1" x14ac:dyDescent="0.2">
      <c r="A55" s="33" t="s">
        <v>166</v>
      </c>
      <c r="B55" s="10" t="s">
        <v>167</v>
      </c>
      <c r="C55" s="9"/>
      <c r="D55" s="10"/>
      <c r="E55" s="18">
        <v>109.9</v>
      </c>
      <c r="F55" s="18">
        <v>109.9</v>
      </c>
      <c r="G55" s="18">
        <v>109.9</v>
      </c>
      <c r="H55" s="18">
        <v>0</v>
      </c>
      <c r="I55" s="18">
        <v>0</v>
      </c>
      <c r="J55" s="18">
        <v>0</v>
      </c>
    </row>
    <row r="56" spans="1:10" customFormat="1" ht="25.5" x14ac:dyDescent="0.2">
      <c r="A56" s="33" t="s">
        <v>168</v>
      </c>
      <c r="B56" s="10" t="s">
        <v>169</v>
      </c>
      <c r="C56" s="9"/>
      <c r="D56" s="10"/>
      <c r="E56" s="18">
        <v>109.9</v>
      </c>
      <c r="F56" s="18">
        <v>109.9</v>
      </c>
      <c r="G56" s="18">
        <v>109.9</v>
      </c>
      <c r="H56" s="18">
        <v>0</v>
      </c>
      <c r="I56" s="18">
        <v>0</v>
      </c>
      <c r="J56" s="18">
        <v>0</v>
      </c>
    </row>
    <row r="57" spans="1:10" customFormat="1" ht="47.25" x14ac:dyDescent="0.2">
      <c r="A57" s="33" t="s">
        <v>168</v>
      </c>
      <c r="B57" s="10" t="s">
        <v>170</v>
      </c>
      <c r="C57" s="9"/>
      <c r="D57" s="10" t="s">
        <v>106</v>
      </c>
      <c r="E57" s="18">
        <v>109.9</v>
      </c>
      <c r="F57" s="18">
        <v>109.9</v>
      </c>
      <c r="G57" s="18">
        <v>109.9</v>
      </c>
      <c r="H57" s="18">
        <v>0</v>
      </c>
      <c r="I57" s="18">
        <v>0</v>
      </c>
      <c r="J57" s="18">
        <v>0</v>
      </c>
    </row>
    <row r="58" spans="1:10" customFormat="1" ht="31.5" x14ac:dyDescent="0.2">
      <c r="A58" s="25" t="s">
        <v>41</v>
      </c>
      <c r="B58" s="19" t="s">
        <v>42</v>
      </c>
      <c r="C58" s="24"/>
      <c r="D58" s="19"/>
      <c r="E58" s="14">
        <v>1</v>
      </c>
      <c r="F58" s="14">
        <v>22.1</v>
      </c>
      <c r="G58" s="14">
        <v>15.1</v>
      </c>
      <c r="H58" s="14">
        <v>1</v>
      </c>
      <c r="I58" s="14">
        <v>1</v>
      </c>
      <c r="J58" s="14">
        <v>1</v>
      </c>
    </row>
    <row r="59" spans="1:10" customFormat="1" ht="113.25" customHeight="1" x14ac:dyDescent="0.2">
      <c r="A59" s="11" t="s">
        <v>147</v>
      </c>
      <c r="B59" s="10" t="s">
        <v>146</v>
      </c>
      <c r="C59" s="9"/>
      <c r="D59" s="10"/>
      <c r="E59" s="18">
        <v>1</v>
      </c>
      <c r="F59" s="18">
        <v>2.9</v>
      </c>
      <c r="G59" s="18">
        <v>1.9</v>
      </c>
      <c r="H59" s="18">
        <v>1</v>
      </c>
      <c r="I59" s="18">
        <v>1</v>
      </c>
      <c r="J59" s="18">
        <v>1</v>
      </c>
    </row>
    <row r="60" spans="1:10" customFormat="1" ht="52.5" customHeight="1" x14ac:dyDescent="0.2">
      <c r="A60" s="11" t="s">
        <v>139</v>
      </c>
      <c r="B60" s="10" t="s">
        <v>138</v>
      </c>
      <c r="C60" s="9"/>
      <c r="D60" s="10"/>
      <c r="E60" s="18">
        <v>1</v>
      </c>
      <c r="F60" s="18">
        <v>2.9</v>
      </c>
      <c r="G60" s="18">
        <v>1.9</v>
      </c>
      <c r="H60" s="18">
        <v>1</v>
      </c>
      <c r="I60" s="18">
        <v>1</v>
      </c>
      <c r="J60" s="18">
        <v>1</v>
      </c>
    </row>
    <row r="61" spans="1:10" customFormat="1" ht="52.5" customHeight="1" x14ac:dyDescent="0.2">
      <c r="A61" s="11" t="s">
        <v>137</v>
      </c>
      <c r="B61" s="10" t="s">
        <v>180</v>
      </c>
      <c r="C61" s="9"/>
      <c r="D61" s="10"/>
      <c r="E61" s="18">
        <v>1</v>
      </c>
      <c r="F61" s="18">
        <v>2.9</v>
      </c>
      <c r="G61" s="18">
        <v>1.9</v>
      </c>
      <c r="H61" s="18">
        <v>1</v>
      </c>
      <c r="I61" s="18">
        <v>1</v>
      </c>
      <c r="J61" s="18">
        <v>1</v>
      </c>
    </row>
    <row r="62" spans="1:10" customFormat="1" ht="61.5" customHeight="1" x14ac:dyDescent="0.2">
      <c r="A62" s="10" t="s">
        <v>137</v>
      </c>
      <c r="B62" s="10" t="s">
        <v>136</v>
      </c>
      <c r="C62" s="9"/>
      <c r="D62" s="10" t="s">
        <v>121</v>
      </c>
      <c r="E62" s="18">
        <v>1</v>
      </c>
      <c r="F62" s="18">
        <v>2.9</v>
      </c>
      <c r="G62" s="18">
        <v>1.9</v>
      </c>
      <c r="H62" s="18">
        <v>1</v>
      </c>
      <c r="I62" s="18">
        <v>1</v>
      </c>
      <c r="J62" s="18">
        <v>1</v>
      </c>
    </row>
    <row r="63" spans="1:10" customFormat="1" ht="31.5" x14ac:dyDescent="0.2">
      <c r="A63" s="10" t="s">
        <v>135</v>
      </c>
      <c r="B63" s="10" t="s">
        <v>134</v>
      </c>
      <c r="C63" s="9"/>
      <c r="D63" s="10"/>
      <c r="E63" s="18">
        <v>0</v>
      </c>
      <c r="F63" s="18">
        <v>1.4</v>
      </c>
      <c r="G63" s="18">
        <v>1.4</v>
      </c>
      <c r="H63" s="18">
        <v>0</v>
      </c>
      <c r="I63" s="18">
        <v>0</v>
      </c>
      <c r="J63" s="18">
        <v>0</v>
      </c>
    </row>
    <row r="64" spans="1:10" customFormat="1" ht="108" customHeight="1" x14ac:dyDescent="0.2">
      <c r="A64" s="10" t="s">
        <v>133</v>
      </c>
      <c r="B64" s="10" t="s">
        <v>171</v>
      </c>
      <c r="C64" s="9"/>
      <c r="D64" s="10"/>
      <c r="E64" s="18">
        <v>0</v>
      </c>
      <c r="F64" s="18">
        <v>1.4</v>
      </c>
      <c r="G64" s="18">
        <v>1.4</v>
      </c>
      <c r="H64" s="18">
        <v>0</v>
      </c>
      <c r="I64" s="18">
        <v>0</v>
      </c>
      <c r="J64" s="18">
        <v>0</v>
      </c>
    </row>
    <row r="65" spans="1:10" customFormat="1" ht="95.25" customHeight="1" x14ac:dyDescent="0.2">
      <c r="A65" s="10" t="s">
        <v>131</v>
      </c>
      <c r="B65" s="10" t="s">
        <v>172</v>
      </c>
      <c r="C65" s="9"/>
      <c r="D65" s="10"/>
      <c r="E65" s="18">
        <v>0</v>
      </c>
      <c r="F65" s="18">
        <v>1.4</v>
      </c>
      <c r="G65" s="18">
        <v>1.4</v>
      </c>
      <c r="H65" s="18">
        <v>0</v>
      </c>
      <c r="I65" s="18">
        <v>0</v>
      </c>
      <c r="J65" s="18">
        <v>0</v>
      </c>
    </row>
    <row r="66" spans="1:10" customFormat="1" ht="101.25" customHeight="1" x14ac:dyDescent="0.2">
      <c r="A66" s="10" t="s">
        <v>131</v>
      </c>
      <c r="B66" s="10" t="s">
        <v>132</v>
      </c>
      <c r="C66" s="9"/>
      <c r="D66" s="10" t="s">
        <v>121</v>
      </c>
      <c r="E66" s="18">
        <v>0</v>
      </c>
      <c r="F66" s="18">
        <v>1.4</v>
      </c>
      <c r="G66" s="18">
        <v>1.4</v>
      </c>
      <c r="H66" s="18">
        <v>0</v>
      </c>
      <c r="I66" s="18">
        <v>0</v>
      </c>
      <c r="J66" s="18">
        <v>0</v>
      </c>
    </row>
    <row r="67" spans="1:10" customFormat="1" ht="156.75" customHeight="1" x14ac:dyDescent="0.2">
      <c r="A67" s="10" t="s">
        <v>179</v>
      </c>
      <c r="B67" s="10" t="s">
        <v>178</v>
      </c>
      <c r="C67" s="9"/>
      <c r="D67" s="10"/>
      <c r="E67" s="18">
        <v>0</v>
      </c>
      <c r="F67" s="18">
        <v>17.8</v>
      </c>
      <c r="G67" s="18">
        <v>11.8</v>
      </c>
      <c r="H67" s="18">
        <v>0</v>
      </c>
      <c r="I67" s="18">
        <v>0</v>
      </c>
      <c r="J67" s="18">
        <v>0</v>
      </c>
    </row>
    <row r="68" spans="1:10" customFormat="1" ht="118.5" customHeight="1" x14ac:dyDescent="0.2">
      <c r="A68" s="10" t="s">
        <v>175</v>
      </c>
      <c r="B68" s="10" t="s">
        <v>176</v>
      </c>
      <c r="C68" s="9"/>
      <c r="D68" s="10"/>
      <c r="E68" s="18">
        <v>0</v>
      </c>
      <c r="F68" s="18">
        <v>17.8</v>
      </c>
      <c r="G68" s="18">
        <v>11.8</v>
      </c>
      <c r="H68" s="18">
        <v>0</v>
      </c>
      <c r="I68" s="18">
        <v>0</v>
      </c>
      <c r="J68" s="18">
        <v>0</v>
      </c>
    </row>
    <row r="69" spans="1:10" customFormat="1" ht="101.25" customHeight="1" x14ac:dyDescent="0.2">
      <c r="A69" s="10" t="s">
        <v>173</v>
      </c>
      <c r="B69" s="10" t="s">
        <v>174</v>
      </c>
      <c r="C69" s="9"/>
      <c r="D69" s="10"/>
      <c r="E69" s="18">
        <v>0</v>
      </c>
      <c r="F69" s="18">
        <v>17.8</v>
      </c>
      <c r="G69" s="18">
        <v>11.8</v>
      </c>
      <c r="H69" s="18">
        <v>0</v>
      </c>
      <c r="I69" s="18">
        <v>0</v>
      </c>
      <c r="J69" s="18">
        <v>0</v>
      </c>
    </row>
    <row r="70" spans="1:10" customFormat="1" ht="101.25" customHeight="1" x14ac:dyDescent="0.2">
      <c r="A70" s="10" t="s">
        <v>173</v>
      </c>
      <c r="B70" s="10" t="s">
        <v>177</v>
      </c>
      <c r="C70" s="9"/>
      <c r="D70" s="10" t="s">
        <v>106</v>
      </c>
      <c r="E70" s="18">
        <v>0</v>
      </c>
      <c r="F70" s="18">
        <v>17.8</v>
      </c>
      <c r="G70" s="18">
        <v>11.8</v>
      </c>
      <c r="H70" s="18">
        <v>0</v>
      </c>
      <c r="I70" s="18">
        <v>0</v>
      </c>
      <c r="J70" s="18">
        <v>0</v>
      </c>
    </row>
    <row r="71" spans="1:10" customFormat="1" ht="47.25" x14ac:dyDescent="0.2">
      <c r="A71" s="19" t="s">
        <v>124</v>
      </c>
      <c r="B71" s="19" t="s">
        <v>150</v>
      </c>
      <c r="C71" s="24"/>
      <c r="D71" s="19" t="s">
        <v>106</v>
      </c>
      <c r="E71" s="14">
        <v>250</v>
      </c>
      <c r="F71" s="14">
        <v>169.8</v>
      </c>
      <c r="G71" s="14">
        <v>250</v>
      </c>
      <c r="H71" s="14">
        <f>H76</f>
        <v>0</v>
      </c>
      <c r="I71" s="14">
        <v>0</v>
      </c>
      <c r="J71" s="14">
        <v>0</v>
      </c>
    </row>
    <row r="72" spans="1:10" customFormat="1" ht="15.75" x14ac:dyDescent="0.2">
      <c r="A72" s="10" t="s">
        <v>129</v>
      </c>
      <c r="B72" s="10" t="s">
        <v>128</v>
      </c>
      <c r="C72" s="9"/>
      <c r="D72" s="10"/>
      <c r="E72" s="18">
        <v>0</v>
      </c>
      <c r="F72" s="18">
        <v>-0.2</v>
      </c>
      <c r="G72" s="18">
        <v>0</v>
      </c>
      <c r="H72" s="18">
        <v>0</v>
      </c>
      <c r="I72" s="18">
        <v>0</v>
      </c>
      <c r="J72" s="18">
        <v>0</v>
      </c>
    </row>
    <row r="73" spans="1:10" customFormat="1" ht="31.5" x14ac:dyDescent="0.2">
      <c r="A73" s="10" t="s">
        <v>125</v>
      </c>
      <c r="B73" s="10" t="s">
        <v>127</v>
      </c>
      <c r="C73" s="9"/>
      <c r="D73" s="10"/>
      <c r="E73" s="18">
        <v>0</v>
      </c>
      <c r="F73" s="18">
        <v>-0.2</v>
      </c>
      <c r="G73" s="18">
        <v>0</v>
      </c>
      <c r="H73" s="18">
        <v>0</v>
      </c>
      <c r="I73" s="18">
        <v>0</v>
      </c>
      <c r="J73" s="18">
        <v>0</v>
      </c>
    </row>
    <row r="74" spans="1:10" customFormat="1" ht="51" customHeight="1" x14ac:dyDescent="0.2">
      <c r="A74" s="10" t="s">
        <v>125</v>
      </c>
      <c r="B74" s="10" t="s">
        <v>126</v>
      </c>
      <c r="C74" s="9"/>
      <c r="D74" s="10" t="s">
        <v>106</v>
      </c>
      <c r="E74" s="18">
        <v>0</v>
      </c>
      <c r="F74" s="18">
        <v>-0.2</v>
      </c>
      <c r="G74" s="18">
        <v>0</v>
      </c>
      <c r="H74" s="18">
        <v>0</v>
      </c>
      <c r="I74" s="18">
        <v>0</v>
      </c>
      <c r="J74" s="18">
        <v>0</v>
      </c>
    </row>
    <row r="75" spans="1:10" customFormat="1" ht="30" customHeight="1" x14ac:dyDescent="0.2">
      <c r="A75" s="10" t="s">
        <v>148</v>
      </c>
      <c r="B75" s="10" t="s">
        <v>152</v>
      </c>
      <c r="C75" s="9"/>
      <c r="D75" s="10"/>
      <c r="E75" s="18">
        <v>250</v>
      </c>
      <c r="F75" s="18">
        <v>170</v>
      </c>
      <c r="G75" s="18">
        <v>250</v>
      </c>
      <c r="H75" s="18">
        <v>0</v>
      </c>
      <c r="I75" s="18">
        <v>0</v>
      </c>
      <c r="J75" s="18">
        <v>0</v>
      </c>
    </row>
    <row r="76" spans="1:10" customFormat="1" ht="43.5" customHeight="1" x14ac:dyDescent="0.2">
      <c r="A76" s="10" t="s">
        <v>151</v>
      </c>
      <c r="B76" s="10" t="s">
        <v>153</v>
      </c>
      <c r="C76" s="32"/>
      <c r="D76" s="10"/>
      <c r="E76" s="18">
        <v>250</v>
      </c>
      <c r="F76" s="18">
        <v>170</v>
      </c>
      <c r="G76" s="18">
        <v>250</v>
      </c>
      <c r="H76" s="18">
        <v>0</v>
      </c>
      <c r="I76" s="18">
        <v>0</v>
      </c>
      <c r="J76" s="18">
        <v>0</v>
      </c>
    </row>
    <row r="77" spans="1:10" customFormat="1" ht="51" customHeight="1" x14ac:dyDescent="0.2">
      <c r="A77" s="10" t="s">
        <v>151</v>
      </c>
      <c r="B77" s="10" t="s">
        <v>153</v>
      </c>
      <c r="C77" s="32"/>
      <c r="D77" s="10" t="s">
        <v>106</v>
      </c>
      <c r="E77" s="18">
        <v>250</v>
      </c>
      <c r="F77" s="18">
        <v>170</v>
      </c>
      <c r="G77" s="18">
        <v>250</v>
      </c>
      <c r="H77" s="18">
        <v>0</v>
      </c>
      <c r="I77" s="18">
        <v>0</v>
      </c>
      <c r="J77" s="18">
        <v>0</v>
      </c>
    </row>
    <row r="78" spans="1:10" customFormat="1" ht="15.75" x14ac:dyDescent="0.2">
      <c r="A78" s="30" t="s">
        <v>43</v>
      </c>
      <c r="B78" s="19" t="s">
        <v>44</v>
      </c>
      <c r="C78" s="9"/>
      <c r="D78" s="10"/>
      <c r="E78" s="14">
        <v>16114.2</v>
      </c>
      <c r="F78" s="14">
        <f>F79</f>
        <v>8982.1999999999989</v>
      </c>
      <c r="G78" s="14">
        <f>G79</f>
        <v>14720.3</v>
      </c>
      <c r="H78" s="14">
        <f>H79</f>
        <v>12187.999999999998</v>
      </c>
      <c r="I78" s="14">
        <f>I79</f>
        <v>10391.299999999999</v>
      </c>
      <c r="J78" s="14">
        <f t="shared" ref="J78" si="6">J79</f>
        <v>15662.699999999999</v>
      </c>
    </row>
    <row r="79" spans="1:10" customFormat="1" ht="47.25" x14ac:dyDescent="0.2">
      <c r="A79" s="30" t="s">
        <v>45</v>
      </c>
      <c r="B79" s="19" t="s">
        <v>46</v>
      </c>
      <c r="C79" s="9"/>
      <c r="D79" s="10"/>
      <c r="E79" s="14">
        <v>16114.2</v>
      </c>
      <c r="F79" s="14">
        <f>F80+F84+F91+F95</f>
        <v>8982.1999999999989</v>
      </c>
      <c r="G79" s="14">
        <f>G80+G84+G91</f>
        <v>14720.3</v>
      </c>
      <c r="H79" s="14">
        <f>H80+H84+H91</f>
        <v>12187.999999999998</v>
      </c>
      <c r="I79" s="14">
        <f t="shared" ref="I79:J79" si="7">I80+I84+I91</f>
        <v>10391.299999999999</v>
      </c>
      <c r="J79" s="14">
        <f t="shared" si="7"/>
        <v>15662.699999999999</v>
      </c>
    </row>
    <row r="80" spans="1:10" ht="31.5" x14ac:dyDescent="0.2">
      <c r="A80" s="12" t="s">
        <v>47</v>
      </c>
      <c r="B80" s="10" t="s">
        <v>48</v>
      </c>
      <c r="C80" s="9"/>
      <c r="D80" s="10"/>
      <c r="E80" s="18">
        <f t="shared" ref="E80:F82" si="8">E81</f>
        <v>8990.2000000000007</v>
      </c>
      <c r="F80" s="18">
        <f t="shared" si="8"/>
        <v>7491.9</v>
      </c>
      <c r="G80" s="18">
        <v>8990.2000000000007</v>
      </c>
      <c r="H80" s="18">
        <f>H81</f>
        <v>9362.7999999999993</v>
      </c>
      <c r="I80" s="18">
        <f>I81</f>
        <v>7490.2</v>
      </c>
      <c r="J80" s="18">
        <f>J81</f>
        <v>6741.2</v>
      </c>
    </row>
    <row r="81" spans="1:10" customFormat="1" ht="31.5" x14ac:dyDescent="0.2">
      <c r="A81" s="12" t="s">
        <v>49</v>
      </c>
      <c r="B81" s="10" t="s">
        <v>50</v>
      </c>
      <c r="C81" s="9"/>
      <c r="D81" s="10"/>
      <c r="E81" s="18">
        <f t="shared" si="8"/>
        <v>8990.2000000000007</v>
      </c>
      <c r="F81" s="18">
        <f t="shared" si="8"/>
        <v>7491.9</v>
      </c>
      <c r="G81" s="18">
        <v>8990.2000000000007</v>
      </c>
      <c r="H81" s="18">
        <f>H82</f>
        <v>9362.7999999999993</v>
      </c>
      <c r="I81" s="18">
        <f>I82</f>
        <v>7490.2</v>
      </c>
      <c r="J81" s="18">
        <f>J82</f>
        <v>6741.2</v>
      </c>
    </row>
    <row r="82" spans="1:10" ht="31.5" x14ac:dyDescent="0.2">
      <c r="A82" s="10" t="s">
        <v>85</v>
      </c>
      <c r="B82" s="10" t="s">
        <v>84</v>
      </c>
      <c r="C82" s="13"/>
      <c r="D82" s="10"/>
      <c r="E82" s="18">
        <f t="shared" si="8"/>
        <v>8990.2000000000007</v>
      </c>
      <c r="F82" s="18">
        <f t="shared" si="8"/>
        <v>7491.9</v>
      </c>
      <c r="G82" s="18">
        <v>8990.2000000000007</v>
      </c>
      <c r="H82" s="18">
        <f>H83</f>
        <v>9362.7999999999993</v>
      </c>
      <c r="I82" s="18">
        <f t="shared" ref="I82:J82" si="9">I83</f>
        <v>7490.2</v>
      </c>
      <c r="J82" s="18">
        <f t="shared" si="9"/>
        <v>6741.2</v>
      </c>
    </row>
    <row r="83" spans="1:10" customFormat="1" ht="60.75" customHeight="1" x14ac:dyDescent="0.2">
      <c r="A83" s="10" t="s">
        <v>85</v>
      </c>
      <c r="B83" s="10" t="s">
        <v>86</v>
      </c>
      <c r="C83" s="13"/>
      <c r="D83" s="10" t="s">
        <v>122</v>
      </c>
      <c r="E83" s="18">
        <v>8990.2000000000007</v>
      </c>
      <c r="F83" s="18">
        <v>7491.9</v>
      </c>
      <c r="G83" s="18">
        <v>8990.2000000000007</v>
      </c>
      <c r="H83" s="18">
        <v>9362.7999999999993</v>
      </c>
      <c r="I83" s="18">
        <v>7490.2</v>
      </c>
      <c r="J83" s="18">
        <v>6741.2</v>
      </c>
    </row>
    <row r="84" spans="1:10" customFormat="1" ht="45" customHeight="1" x14ac:dyDescent="0.2">
      <c r="A84" s="10" t="s">
        <v>51</v>
      </c>
      <c r="B84" s="10" t="s">
        <v>87</v>
      </c>
      <c r="C84" s="13"/>
      <c r="D84" s="10"/>
      <c r="E84" s="18">
        <f>E85+E88</f>
        <v>240.39999999999998</v>
      </c>
      <c r="F84" s="18">
        <f>F85+F88</f>
        <v>132.89999999999998</v>
      </c>
      <c r="G84" s="18">
        <v>240.4</v>
      </c>
      <c r="H84" s="18">
        <f>H85+H88</f>
        <v>242.79999999999998</v>
      </c>
      <c r="I84" s="18">
        <f>I85+I88</f>
        <v>251.79999999999998</v>
      </c>
      <c r="J84" s="18">
        <f>J85+J88</f>
        <v>0.2</v>
      </c>
    </row>
    <row r="85" spans="1:10" customFormat="1" ht="47.25" x14ac:dyDescent="0.2">
      <c r="A85" s="10" t="s">
        <v>88</v>
      </c>
      <c r="B85" s="10" t="s">
        <v>89</v>
      </c>
      <c r="C85" s="9"/>
      <c r="D85" s="10"/>
      <c r="E85" s="18">
        <v>0.2</v>
      </c>
      <c r="F85" s="18">
        <v>0.2</v>
      </c>
      <c r="G85" s="18">
        <v>0.2</v>
      </c>
      <c r="H85" s="18">
        <v>0.2</v>
      </c>
      <c r="I85" s="18">
        <v>0.2</v>
      </c>
      <c r="J85" s="18">
        <v>0.2</v>
      </c>
    </row>
    <row r="86" spans="1:10" customFormat="1" ht="47.25" x14ac:dyDescent="0.2">
      <c r="A86" s="10" t="s">
        <v>90</v>
      </c>
      <c r="B86" s="10" t="s">
        <v>91</v>
      </c>
      <c r="C86" s="9"/>
      <c r="D86" s="10"/>
      <c r="E86" s="18">
        <v>0.2</v>
      </c>
      <c r="F86" s="18">
        <v>0.2</v>
      </c>
      <c r="G86" s="18">
        <v>0.2</v>
      </c>
      <c r="H86" s="18">
        <v>0.2</v>
      </c>
      <c r="I86" s="18">
        <v>0.2</v>
      </c>
      <c r="J86" s="18">
        <v>0.2</v>
      </c>
    </row>
    <row r="87" spans="1:10" customFormat="1" ht="58.5" customHeight="1" x14ac:dyDescent="0.2">
      <c r="A87" s="10" t="s">
        <v>90</v>
      </c>
      <c r="B87" s="10" t="s">
        <v>92</v>
      </c>
      <c r="C87" s="9"/>
      <c r="D87" s="10" t="s">
        <v>106</v>
      </c>
      <c r="E87" s="18">
        <v>0.2</v>
      </c>
      <c r="F87" s="18">
        <v>0.2</v>
      </c>
      <c r="G87" s="18">
        <v>0.2</v>
      </c>
      <c r="H87" s="18">
        <v>0.2</v>
      </c>
      <c r="I87" s="18">
        <v>0.2</v>
      </c>
      <c r="J87" s="18">
        <v>0.2</v>
      </c>
    </row>
    <row r="88" spans="1:10" customFormat="1" ht="47.25" x14ac:dyDescent="0.2">
      <c r="A88" s="10" t="s">
        <v>52</v>
      </c>
      <c r="B88" s="10" t="s">
        <v>57</v>
      </c>
      <c r="C88" s="9"/>
      <c r="D88" s="10"/>
      <c r="E88" s="18">
        <v>240.2</v>
      </c>
      <c r="F88" s="18">
        <v>132.69999999999999</v>
      </c>
      <c r="G88" s="18">
        <v>240.2</v>
      </c>
      <c r="H88" s="18">
        <v>242.6</v>
      </c>
      <c r="I88" s="18">
        <v>251.6</v>
      </c>
      <c r="J88" s="18">
        <v>0</v>
      </c>
    </row>
    <row r="89" spans="1:10" customFormat="1" ht="63" x14ac:dyDescent="0.2">
      <c r="A89" s="10" t="s">
        <v>93</v>
      </c>
      <c r="B89" s="10" t="s">
        <v>94</v>
      </c>
      <c r="C89" s="9"/>
      <c r="D89" s="10"/>
      <c r="E89" s="18">
        <v>240.2</v>
      </c>
      <c r="F89" s="18">
        <v>132.69999999999999</v>
      </c>
      <c r="G89" s="18">
        <v>240.2</v>
      </c>
      <c r="H89" s="18">
        <f>H90</f>
        <v>242.6</v>
      </c>
      <c r="I89" s="18">
        <f>I90</f>
        <v>251.6</v>
      </c>
      <c r="J89" s="18">
        <f>J90</f>
        <v>0</v>
      </c>
    </row>
    <row r="90" spans="1:10" customFormat="1" ht="93" customHeight="1" x14ac:dyDescent="0.2">
      <c r="A90" s="10" t="s">
        <v>93</v>
      </c>
      <c r="B90" s="10" t="s">
        <v>95</v>
      </c>
      <c r="C90" s="9"/>
      <c r="D90" s="10" t="s">
        <v>106</v>
      </c>
      <c r="E90" s="18">
        <v>240.2</v>
      </c>
      <c r="F90" s="18">
        <v>132.69999999999999</v>
      </c>
      <c r="G90" s="18">
        <v>240.2</v>
      </c>
      <c r="H90" s="18">
        <v>242.6</v>
      </c>
      <c r="I90" s="18">
        <v>251.6</v>
      </c>
      <c r="J90" s="18">
        <v>0</v>
      </c>
    </row>
    <row r="91" spans="1:10" ht="15.75" x14ac:dyDescent="0.2">
      <c r="A91" s="10" t="s">
        <v>53</v>
      </c>
      <c r="B91" s="10" t="s">
        <v>54</v>
      </c>
      <c r="C91" s="9"/>
      <c r="D91" s="10"/>
      <c r="E91" s="18">
        <f>E92+E95</f>
        <v>6883.6</v>
      </c>
      <c r="F91" s="18">
        <f>F92</f>
        <v>1357.4</v>
      </c>
      <c r="G91" s="18">
        <f>G92+G95</f>
        <v>5489.7</v>
      </c>
      <c r="H91" s="18">
        <f>H92+H95</f>
        <v>2582.3999999999996</v>
      </c>
      <c r="I91" s="18">
        <f>I92+I95</f>
        <v>2649.2999999999997</v>
      </c>
      <c r="J91" s="18">
        <f>J92+J95</f>
        <v>8921.2999999999993</v>
      </c>
    </row>
    <row r="92" spans="1:10" customFormat="1" ht="78.75" x14ac:dyDescent="0.2">
      <c r="A92" s="12" t="s">
        <v>96</v>
      </c>
      <c r="B92" s="10" t="s">
        <v>97</v>
      </c>
      <c r="C92" s="9"/>
      <c r="D92" s="10"/>
      <c r="E92" s="18">
        <f>E93</f>
        <v>3230.7</v>
      </c>
      <c r="F92" s="18">
        <f>F93</f>
        <v>1357.4</v>
      </c>
      <c r="G92" s="18">
        <v>2814.7</v>
      </c>
      <c r="H92" s="18">
        <f t="shared" ref="H92:J93" si="10">H93</f>
        <v>2487.6999999999998</v>
      </c>
      <c r="I92" s="18">
        <f t="shared" si="10"/>
        <v>2554.6</v>
      </c>
      <c r="J92" s="18">
        <f t="shared" si="10"/>
        <v>2720.9</v>
      </c>
    </row>
    <row r="93" spans="1:10" customFormat="1" ht="94.5" x14ac:dyDescent="0.2">
      <c r="A93" s="12" t="s">
        <v>98</v>
      </c>
      <c r="B93" s="10" t="s">
        <v>99</v>
      </c>
      <c r="C93" s="9"/>
      <c r="D93" s="10"/>
      <c r="E93" s="18">
        <f>E94</f>
        <v>3230.7</v>
      </c>
      <c r="F93" s="18">
        <f>F94</f>
        <v>1357.4</v>
      </c>
      <c r="G93" s="18">
        <v>2814.7</v>
      </c>
      <c r="H93" s="18">
        <v>2487.6999999999998</v>
      </c>
      <c r="I93" s="18">
        <v>2554.6</v>
      </c>
      <c r="J93" s="18">
        <f t="shared" si="10"/>
        <v>2720.9</v>
      </c>
    </row>
    <row r="94" spans="1:10" customFormat="1" ht="94.5" x14ac:dyDescent="0.2">
      <c r="A94" s="12" t="s">
        <v>98</v>
      </c>
      <c r="B94" s="10" t="s">
        <v>100</v>
      </c>
      <c r="C94" s="9"/>
      <c r="D94" s="10" t="s">
        <v>106</v>
      </c>
      <c r="E94" s="18">
        <v>3230.7</v>
      </c>
      <c r="F94" s="18">
        <v>1357.4</v>
      </c>
      <c r="G94" s="18">
        <v>2814.7</v>
      </c>
      <c r="H94" s="18">
        <v>2487.6999999999998</v>
      </c>
      <c r="I94" s="18">
        <v>2554.6</v>
      </c>
      <c r="J94" s="18">
        <v>2720.9</v>
      </c>
    </row>
    <row r="95" spans="1:10" ht="31.5" x14ac:dyDescent="0.2">
      <c r="A95" s="10" t="s">
        <v>101</v>
      </c>
      <c r="B95" s="10" t="s">
        <v>102</v>
      </c>
      <c r="C95" s="9"/>
      <c r="D95" s="10"/>
      <c r="E95" s="18">
        <v>3652.9</v>
      </c>
      <c r="F95" s="18">
        <v>0</v>
      </c>
      <c r="G95" s="18">
        <v>2675</v>
      </c>
      <c r="H95" s="18">
        <f>H96</f>
        <v>94.7</v>
      </c>
      <c r="I95" s="18">
        <f>I96</f>
        <v>94.7</v>
      </c>
      <c r="J95" s="18">
        <f>J96</f>
        <v>6200.4</v>
      </c>
    </row>
    <row r="96" spans="1:10" customFormat="1" ht="31.5" x14ac:dyDescent="0.2">
      <c r="A96" s="10" t="s">
        <v>103</v>
      </c>
      <c r="B96" s="10" t="s">
        <v>104</v>
      </c>
      <c r="C96" s="9"/>
      <c r="D96" s="10"/>
      <c r="E96" s="18">
        <v>3652.9</v>
      </c>
      <c r="F96" s="18">
        <v>0</v>
      </c>
      <c r="G96" s="18">
        <v>2675</v>
      </c>
      <c r="H96" s="18">
        <f>H97</f>
        <v>94.7</v>
      </c>
      <c r="I96" s="18">
        <f>I97</f>
        <v>94.7</v>
      </c>
      <c r="J96" s="18">
        <f>J97</f>
        <v>6200.4</v>
      </c>
    </row>
    <row r="97" spans="1:10" customFormat="1" ht="62.25" customHeight="1" x14ac:dyDescent="0.2">
      <c r="A97" s="10" t="s">
        <v>103</v>
      </c>
      <c r="B97" s="10" t="s">
        <v>105</v>
      </c>
      <c r="C97" s="9"/>
      <c r="D97" s="10" t="s">
        <v>106</v>
      </c>
      <c r="E97" s="18">
        <v>3652.9</v>
      </c>
      <c r="F97" s="18">
        <v>0</v>
      </c>
      <c r="G97" s="18">
        <v>2675</v>
      </c>
      <c r="H97" s="18">
        <v>94.7</v>
      </c>
      <c r="I97" s="18">
        <v>94.7</v>
      </c>
      <c r="J97" s="18">
        <v>6200.4</v>
      </c>
    </row>
    <row r="98" spans="1:10" customFormat="1" ht="18.75" x14ac:dyDescent="0.2">
      <c r="A98" s="35" t="s">
        <v>55</v>
      </c>
      <c r="B98" s="36"/>
      <c r="C98" s="36"/>
      <c r="D98" s="37"/>
      <c r="E98" s="14">
        <f>E78+E12</f>
        <v>25942.1</v>
      </c>
      <c r="F98" s="14">
        <f>F78+F12</f>
        <v>17106.5</v>
      </c>
      <c r="G98" s="14">
        <f>G78+G12</f>
        <v>24548.199999999997</v>
      </c>
      <c r="H98" s="14">
        <f>H78+H12</f>
        <v>22857.599999999999</v>
      </c>
      <c r="I98" s="14">
        <f>I12+I78</f>
        <v>21116.6</v>
      </c>
      <c r="J98" s="14">
        <f>J12+J78</f>
        <v>26445.899999999998</v>
      </c>
    </row>
    <row r="100" spans="1:10" ht="18.75" x14ac:dyDescent="0.3">
      <c r="A100" s="31" t="s">
        <v>154</v>
      </c>
      <c r="B100" s="31" t="s">
        <v>155</v>
      </c>
      <c r="C100" s="31"/>
      <c r="E100" s="15"/>
    </row>
    <row r="101" spans="1:10" x14ac:dyDescent="0.2">
      <c r="E101" s="16"/>
      <c r="F101" s="16"/>
      <c r="G101" s="16"/>
      <c r="H101" s="16"/>
      <c r="I101" s="16"/>
      <c r="J101" s="16"/>
    </row>
    <row r="102" spans="1:10" x14ac:dyDescent="0.2">
      <c r="E102" s="15"/>
    </row>
    <row r="103" spans="1:10" x14ac:dyDescent="0.2">
      <c r="E103" s="15"/>
    </row>
    <row r="106" spans="1:10" x14ac:dyDescent="0.2">
      <c r="E106" s="15"/>
    </row>
  </sheetData>
  <autoFilter ref="A11:J98"/>
  <mergeCells count="12">
    <mergeCell ref="A98:D98"/>
    <mergeCell ref="A2:J2"/>
    <mergeCell ref="A3:J3"/>
    <mergeCell ref="A9:C9"/>
    <mergeCell ref="D9:D10"/>
    <mergeCell ref="E9:E10"/>
    <mergeCell ref="F9:F10"/>
    <mergeCell ref="G9:G10"/>
    <mergeCell ref="H9:J9"/>
    <mergeCell ref="A4:J4"/>
    <mergeCell ref="B5:D5"/>
    <mergeCell ref="B6:D6"/>
  </mergeCells>
  <phoneticPr fontId="0" type="noConversion"/>
  <hyperlinks>
    <hyperlink ref="A52" r:id="rId1" display="http://kodifikant.ru/codes/kbk2014/11302065100000130"/>
    <hyperlink ref="A53" r:id="rId2" display="http://kodifikant.ru/codes/kbk2014/11302065100000130"/>
  </hyperlinks>
  <pageMargins left="0.23622047244094491" right="3.937007874015748E-2" top="0.55118110236220474" bottom="0.55118110236220474" header="0.19685039370078741" footer="0.19685039370078741"/>
  <pageSetup paperSize="9" scale="64" fitToHeight="0" orientation="landscape" r:id="rId3"/>
  <rowBreaks count="1" manualBreakCount="1"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доходов 2021-2023</vt:lpstr>
      <vt:lpstr>'Реестр доходов 2021-2023'!Заголовки_для_печати</vt:lpstr>
      <vt:lpstr>'Реестр доходов 2021-2023'!Область_печати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Гвоздовенко</dc:creator>
  <cp:lastModifiedBy>Финансы</cp:lastModifiedBy>
  <cp:lastPrinted>2020-11-15T08:54:52Z</cp:lastPrinted>
  <dcterms:created xsi:type="dcterms:W3CDTF">2017-10-13T13:27:26Z</dcterms:created>
  <dcterms:modified xsi:type="dcterms:W3CDTF">2021-11-16T16:19:16Z</dcterms:modified>
</cp:coreProperties>
</file>